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OCS\Ермишко Е.Ю\ПЛАН ФХД\2021\"/>
    </mc:Choice>
  </mc:AlternateContent>
  <bookViews>
    <workbookView xWindow="0" yWindow="0" windowWidth="23040" windowHeight="8544" tabRatio="729" activeTab="8"/>
  </bookViews>
  <sheets>
    <sheet name="СВОД стр.1_4" sheetId="24" r:id="rId1"/>
    <sheet name="Госзадание" sheetId="35" r:id="rId2"/>
    <sheet name="Иная субсидия" sheetId="33" r:id="rId3"/>
    <sheet name="Внебюджет" sheetId="32" r:id="rId4"/>
    <sheet name="СВОД стр.5_6" sheetId="25" r:id="rId5"/>
    <sheet name="Госзадание 5,6" sheetId="29" r:id="rId6"/>
    <sheet name="Иная 5,6" sheetId="30" r:id="rId7"/>
    <sheet name="Внебюджет 5,6" sheetId="31" r:id="rId8"/>
    <sheet name="Расшифровка" sheetId="37" r:id="rId9"/>
  </sheets>
  <definedNames>
    <definedName name="_xlnm._FilterDatabase" localSheetId="1" hidden="1">Госзадание!$A$11:$G$77</definedName>
    <definedName name="_xlnm._FilterDatabase" localSheetId="2" hidden="1">'Иная субсидия'!$A$11:$U$77</definedName>
    <definedName name="_xlnm._FilterDatabase" localSheetId="8" hidden="1">Расшифровка!#REF!</definedName>
    <definedName name="TABLE" localSheetId="3">Внебюджет!#REF!</definedName>
    <definedName name="TABLE" localSheetId="7">'Внебюджет 5,6'!#REF!</definedName>
    <definedName name="TABLE" localSheetId="5">'Госзадание 5,6'!#REF!</definedName>
    <definedName name="TABLE" localSheetId="6">'Иная 5,6'!#REF!</definedName>
    <definedName name="TABLE" localSheetId="2">'Иная субсидия'!#REF!</definedName>
    <definedName name="TABLE" localSheetId="0">'СВОД стр.1_4'!#REF!</definedName>
    <definedName name="TABLE" localSheetId="4">'СВОД стр.5_6'!#REF!</definedName>
    <definedName name="TABLE_2" localSheetId="3">Внебюджет!#REF!</definedName>
    <definedName name="TABLE_2" localSheetId="7">'Внебюджет 5,6'!#REF!</definedName>
    <definedName name="TABLE_2" localSheetId="5">'Госзадание 5,6'!#REF!</definedName>
    <definedName name="TABLE_2" localSheetId="6">'Иная 5,6'!#REF!</definedName>
    <definedName name="TABLE_2" localSheetId="2">'Иная субсидия'!#REF!</definedName>
    <definedName name="TABLE_2" localSheetId="0">'СВОД стр.1_4'!#REF!</definedName>
    <definedName name="TABLE_2" localSheetId="4">'СВОД стр.5_6'!#REF!</definedName>
    <definedName name="_xlnm.Print_Titles" localSheetId="3">Внебюджет!$8:$11</definedName>
    <definedName name="_xlnm.Print_Titles" localSheetId="7">'Внебюджет 5,6'!$4:$7</definedName>
    <definedName name="_xlnm.Print_Titles" localSheetId="5">'Госзадание 5,6'!$4:$7</definedName>
    <definedName name="_xlnm.Print_Titles" localSheetId="6">'Иная 5,6'!$4:$7</definedName>
    <definedName name="_xlnm.Print_Titles" localSheetId="2">'Иная субсидия'!$8:$11</definedName>
    <definedName name="_xlnm.Print_Titles" localSheetId="0">'СВОД стр.1_4'!$23:$26</definedName>
    <definedName name="_xlnm.Print_Titles" localSheetId="4">'СВОД стр.5_6'!$3:$6</definedName>
    <definedName name="_xlnm.Print_Area" localSheetId="3">Внебюджет!$A$1:$E$77</definedName>
    <definedName name="_xlnm.Print_Area" localSheetId="7">'Внебюджет 5,6'!$A$1:$F$35</definedName>
    <definedName name="_xlnm.Print_Area" localSheetId="1">Госзадание!$A$1:$G$77</definedName>
    <definedName name="_xlnm.Print_Area" localSheetId="5">'Госзадание 5,6'!$A$1:$K$36</definedName>
    <definedName name="_xlnm.Print_Area" localSheetId="6">'Иная 5,6'!$A$1:$J$37</definedName>
    <definedName name="_xlnm.Print_Area" localSheetId="2">'Иная субсидия'!$A$1:$Q$77</definedName>
    <definedName name="_xlnm.Print_Area" localSheetId="8">Расшифровка!$A$2:$T$61</definedName>
    <definedName name="_xlnm.Print_Area" localSheetId="0">'СВОД стр.1_4'!$A$1:$H$93</definedName>
    <definedName name="_xlnm.Print_Area" localSheetId="4">'СВОД стр.5_6'!$A$1:$I$40</definedName>
  </definedNames>
  <calcPr calcId="152511" refMode="R1C1"/>
</workbook>
</file>

<file path=xl/calcChain.xml><?xml version="1.0" encoding="utf-8"?>
<calcChain xmlns="http://schemas.openxmlformats.org/spreadsheetml/2006/main">
  <c r="G17" i="29" l="1"/>
  <c r="D41" i="37" l="1"/>
  <c r="G41" i="37" s="1"/>
  <c r="G40" i="37"/>
  <c r="E40" i="37"/>
  <c r="F29" i="37"/>
  <c r="E41" i="37"/>
  <c r="E13" i="32" l="1"/>
  <c r="M47" i="33" l="1"/>
  <c r="L46" i="33"/>
  <c r="J35" i="33"/>
  <c r="G47" i="33"/>
  <c r="D11" i="37"/>
  <c r="D12" i="37"/>
  <c r="D13" i="37"/>
  <c r="D14" i="37"/>
  <c r="D15" i="37"/>
  <c r="D10" i="37"/>
  <c r="E19" i="37" l="1"/>
  <c r="E17" i="37"/>
  <c r="H29" i="37" l="1"/>
  <c r="H9" i="37"/>
  <c r="F37" i="35"/>
  <c r="F33" i="35" s="1"/>
  <c r="F67" i="35" l="1"/>
  <c r="E31" i="33"/>
  <c r="S9" i="37" l="1"/>
  <c r="T9" i="37"/>
  <c r="R9" i="37"/>
  <c r="N9" i="37"/>
  <c r="O9" i="37"/>
  <c r="P9" i="37"/>
  <c r="Q9" i="37"/>
  <c r="M9" i="37"/>
  <c r="J9" i="37"/>
  <c r="K9" i="37"/>
  <c r="L9" i="37"/>
  <c r="I9" i="37"/>
  <c r="T16" i="37"/>
  <c r="S16" i="37"/>
  <c r="R16" i="37"/>
  <c r="N16" i="37"/>
  <c r="O16" i="37"/>
  <c r="P16" i="37"/>
  <c r="Q16" i="37"/>
  <c r="M16" i="37"/>
  <c r="J16" i="37"/>
  <c r="K16" i="37"/>
  <c r="L16" i="37"/>
  <c r="H16" i="37"/>
  <c r="S29" i="37"/>
  <c r="T29" i="37"/>
  <c r="S21" i="37"/>
  <c r="J21" i="37"/>
  <c r="K21" i="37"/>
  <c r="L21" i="37"/>
  <c r="R29" i="37"/>
  <c r="L29" i="37"/>
  <c r="M29" i="37"/>
  <c r="N29" i="37"/>
  <c r="O29" i="37"/>
  <c r="P29" i="37"/>
  <c r="Q29" i="37"/>
  <c r="K29" i="37"/>
  <c r="J29" i="37"/>
  <c r="I29" i="37"/>
  <c r="G67" i="35" s="1"/>
  <c r="F19" i="31"/>
  <c r="F23" i="31"/>
  <c r="F25" i="31"/>
  <c r="F29" i="31"/>
  <c r="F28" i="31" s="1"/>
  <c r="F34" i="31"/>
  <c r="F32" i="31"/>
  <c r="H19" i="30"/>
  <c r="I19" i="30"/>
  <c r="J19" i="30"/>
  <c r="G19" i="30"/>
  <c r="H23" i="30"/>
  <c r="I23" i="30"/>
  <c r="J23" i="30"/>
  <c r="G23" i="30"/>
  <c r="H25" i="30"/>
  <c r="I25" i="30"/>
  <c r="J25" i="30"/>
  <c r="G25" i="30"/>
  <c r="H29" i="30"/>
  <c r="H28" i="30" s="1"/>
  <c r="I29" i="30"/>
  <c r="I28" i="30" s="1"/>
  <c r="J29" i="30"/>
  <c r="J28" i="30" s="1"/>
  <c r="G29" i="30"/>
  <c r="G28" i="30" s="1"/>
  <c r="H32" i="30"/>
  <c r="I32" i="30"/>
  <c r="J32" i="30"/>
  <c r="H34" i="30"/>
  <c r="I34" i="30"/>
  <c r="J34" i="30"/>
  <c r="G34" i="30"/>
  <c r="G32" i="30"/>
  <c r="H16" i="29"/>
  <c r="I16" i="29"/>
  <c r="J16" i="29"/>
  <c r="H20" i="29"/>
  <c r="I20" i="29"/>
  <c r="J20" i="29"/>
  <c r="K20" i="29"/>
  <c r="H19" i="29"/>
  <c r="I19" i="29"/>
  <c r="J19" i="29"/>
  <c r="K19" i="29"/>
  <c r="G20" i="29"/>
  <c r="G19" i="29" s="1"/>
  <c r="H23" i="29"/>
  <c r="I23" i="29"/>
  <c r="J23" i="29"/>
  <c r="K23" i="29"/>
  <c r="G23" i="29"/>
  <c r="H25" i="29"/>
  <c r="I25" i="29"/>
  <c r="J25" i="29"/>
  <c r="K25" i="29"/>
  <c r="G25" i="29"/>
  <c r="H29" i="29"/>
  <c r="H28" i="29" s="1"/>
  <c r="I29" i="29"/>
  <c r="I28" i="29" s="1"/>
  <c r="J29" i="29"/>
  <c r="J28" i="29" s="1"/>
  <c r="K29" i="29"/>
  <c r="K28" i="29" s="1"/>
  <c r="G29" i="29"/>
  <c r="G28" i="29" s="1"/>
  <c r="H12" i="29"/>
  <c r="I12" i="29"/>
  <c r="J12" i="29"/>
  <c r="K12" i="29"/>
  <c r="H11" i="29"/>
  <c r="I11" i="29"/>
  <c r="J11" i="29"/>
  <c r="K11" i="29"/>
  <c r="G12" i="29"/>
  <c r="G11" i="29"/>
  <c r="E22" i="32"/>
  <c r="E76" i="32"/>
  <c r="E72" i="32"/>
  <c r="E69" i="32"/>
  <c r="E64" i="32" s="1"/>
  <c r="E62" i="32"/>
  <c r="E54" i="32"/>
  <c r="E50" i="32"/>
  <c r="E44" i="32"/>
  <c r="E43" i="32" s="1"/>
  <c r="E37" i="32"/>
  <c r="E40" i="32"/>
  <c r="E30" i="32"/>
  <c r="E28" i="32" s="1"/>
  <c r="E20" i="32"/>
  <c r="E17" i="32"/>
  <c r="H28" i="33"/>
  <c r="L28" i="33"/>
  <c r="P28" i="33"/>
  <c r="H30" i="33"/>
  <c r="I30" i="33"/>
  <c r="I28" i="33" s="1"/>
  <c r="J30" i="33"/>
  <c r="J28" i="33" s="1"/>
  <c r="K30" i="33"/>
  <c r="K28" i="33" s="1"/>
  <c r="L30" i="33"/>
  <c r="M30" i="33"/>
  <c r="M28" i="33" s="1"/>
  <c r="N30" i="33"/>
  <c r="N28" i="33" s="1"/>
  <c r="O30" i="33"/>
  <c r="O28" i="33" s="1"/>
  <c r="P30" i="33"/>
  <c r="G30" i="33"/>
  <c r="E30" i="33" s="1"/>
  <c r="F30" i="33"/>
  <c r="G28" i="33"/>
  <c r="F28" i="33"/>
  <c r="H22" i="33"/>
  <c r="I22" i="33"/>
  <c r="J22" i="33"/>
  <c r="K22" i="33"/>
  <c r="L22" i="33"/>
  <c r="M22" i="33"/>
  <c r="N22" i="33"/>
  <c r="O22" i="33"/>
  <c r="P22" i="33"/>
  <c r="G22" i="33"/>
  <c r="F22" i="33"/>
  <c r="H20" i="33"/>
  <c r="I20" i="33"/>
  <c r="J20" i="33"/>
  <c r="K20" i="33"/>
  <c r="L20" i="33"/>
  <c r="M20" i="33"/>
  <c r="N20" i="33"/>
  <c r="O20" i="33"/>
  <c r="P20" i="33"/>
  <c r="G20" i="33"/>
  <c r="F20" i="33"/>
  <c r="E12" i="33"/>
  <c r="E13" i="33"/>
  <c r="H64" i="33"/>
  <c r="L64" i="33"/>
  <c r="P64" i="33"/>
  <c r="E77" i="33"/>
  <c r="E75" i="33"/>
  <c r="E74" i="33"/>
  <c r="E73" i="33"/>
  <c r="E66" i="33"/>
  <c r="E70" i="33"/>
  <c r="E71" i="33"/>
  <c r="E65" i="33"/>
  <c r="E63" i="33"/>
  <c r="E56" i="33"/>
  <c r="E57" i="33"/>
  <c r="E58" i="33"/>
  <c r="E59" i="33"/>
  <c r="E60" i="33"/>
  <c r="E61" i="33"/>
  <c r="E52" i="33"/>
  <c r="E53" i="33"/>
  <c r="E51" i="33"/>
  <c r="E47" i="33"/>
  <c r="E48" i="33"/>
  <c r="E49" i="33"/>
  <c r="E36" i="33"/>
  <c r="E38" i="33"/>
  <c r="E39" i="33"/>
  <c r="E41" i="33"/>
  <c r="E42" i="33"/>
  <c r="E35" i="33"/>
  <c r="E34" i="33"/>
  <c r="E26" i="33"/>
  <c r="E24" i="33"/>
  <c r="E25" i="33"/>
  <c r="E23" i="33"/>
  <c r="E20" i="33"/>
  <c r="E19" i="33"/>
  <c r="E18" i="33"/>
  <c r="H15" i="33"/>
  <c r="I15" i="33"/>
  <c r="J15" i="33"/>
  <c r="K15" i="33"/>
  <c r="L15" i="33"/>
  <c r="M15" i="33"/>
  <c r="N15" i="33"/>
  <c r="O15" i="33"/>
  <c r="P15" i="33"/>
  <c r="G15" i="33"/>
  <c r="H76" i="33"/>
  <c r="I76" i="33"/>
  <c r="J76" i="33"/>
  <c r="K76" i="33"/>
  <c r="L76" i="33"/>
  <c r="M76" i="33"/>
  <c r="N76" i="33"/>
  <c r="O76" i="33"/>
  <c r="P76" i="33"/>
  <c r="G76" i="33"/>
  <c r="F76" i="33"/>
  <c r="H72" i="33"/>
  <c r="I72" i="33"/>
  <c r="J72" i="33"/>
  <c r="K72" i="33"/>
  <c r="L72" i="33"/>
  <c r="M72" i="33"/>
  <c r="N72" i="33"/>
  <c r="O72" i="33"/>
  <c r="P72" i="33"/>
  <c r="G72" i="33"/>
  <c r="F72" i="33"/>
  <c r="E72" i="33" s="1"/>
  <c r="H69" i="33"/>
  <c r="I69" i="33"/>
  <c r="I64" i="33" s="1"/>
  <c r="J69" i="33"/>
  <c r="J64" i="33" s="1"/>
  <c r="K69" i="33"/>
  <c r="K64" i="33" s="1"/>
  <c r="L69" i="33"/>
  <c r="M69" i="33"/>
  <c r="M64" i="33" s="1"/>
  <c r="N69" i="33"/>
  <c r="N64" i="33" s="1"/>
  <c r="O69" i="33"/>
  <c r="O64" i="33" s="1"/>
  <c r="P69" i="33"/>
  <c r="G69" i="33"/>
  <c r="G64" i="33" s="1"/>
  <c r="F69" i="33"/>
  <c r="H62" i="33"/>
  <c r="I62" i="33"/>
  <c r="J62" i="33"/>
  <c r="K62" i="33"/>
  <c r="L62" i="33"/>
  <c r="M62" i="33"/>
  <c r="N62" i="33"/>
  <c r="O62" i="33"/>
  <c r="P62" i="33"/>
  <c r="G62" i="33"/>
  <c r="F62" i="33"/>
  <c r="E62" i="33" s="1"/>
  <c r="H54" i="33"/>
  <c r="I54" i="33"/>
  <c r="J54" i="33"/>
  <c r="K54" i="33"/>
  <c r="L54" i="33"/>
  <c r="M54" i="33"/>
  <c r="N54" i="33"/>
  <c r="O54" i="33"/>
  <c r="P54" i="33"/>
  <c r="G54" i="33"/>
  <c r="F54" i="33"/>
  <c r="H50" i="33"/>
  <c r="I50" i="33"/>
  <c r="J50" i="33"/>
  <c r="K50" i="33"/>
  <c r="L50" i="33"/>
  <c r="M50" i="33"/>
  <c r="N50" i="33"/>
  <c r="O50" i="33"/>
  <c r="P50" i="33"/>
  <c r="G50" i="33"/>
  <c r="F50" i="33"/>
  <c r="E50" i="33" s="1"/>
  <c r="H44" i="33"/>
  <c r="I44" i="33"/>
  <c r="I43" i="33" s="1"/>
  <c r="J44" i="33"/>
  <c r="K44" i="33"/>
  <c r="K43" i="33" s="1"/>
  <c r="L44" i="33"/>
  <c r="M44" i="33"/>
  <c r="M43" i="33" s="1"/>
  <c r="N44" i="33"/>
  <c r="O44" i="33"/>
  <c r="O43" i="33" s="1"/>
  <c r="P44" i="33"/>
  <c r="N43" i="33"/>
  <c r="P43" i="33"/>
  <c r="H43" i="33"/>
  <c r="J43" i="33"/>
  <c r="L43" i="33"/>
  <c r="G44" i="33"/>
  <c r="G43" i="33" s="1"/>
  <c r="L37" i="33"/>
  <c r="M37" i="33"/>
  <c r="N37" i="33"/>
  <c r="O37" i="33"/>
  <c r="P37" i="33"/>
  <c r="L40" i="33"/>
  <c r="M40" i="33"/>
  <c r="N40" i="33"/>
  <c r="O40" i="33"/>
  <c r="P40" i="33"/>
  <c r="H37" i="33"/>
  <c r="H33" i="33" s="1"/>
  <c r="I37" i="33"/>
  <c r="J37" i="33"/>
  <c r="J33" i="33" s="1"/>
  <c r="K37" i="33"/>
  <c r="G37" i="33"/>
  <c r="H40" i="33"/>
  <c r="I40" i="33"/>
  <c r="I33" i="33" s="1"/>
  <c r="J40" i="33"/>
  <c r="K40" i="33"/>
  <c r="G40" i="33"/>
  <c r="G33" i="33"/>
  <c r="F40" i="33"/>
  <c r="F37" i="33"/>
  <c r="F33" i="33" s="1"/>
  <c r="F17" i="33"/>
  <c r="F15" i="33"/>
  <c r="S8" i="37" l="1"/>
  <c r="E28" i="33"/>
  <c r="E40" i="33"/>
  <c r="K33" i="33"/>
  <c r="P33" i="33"/>
  <c r="P32" i="33" s="1"/>
  <c r="N33" i="33"/>
  <c r="L33" i="33"/>
  <c r="E33" i="33" s="1"/>
  <c r="O33" i="33"/>
  <c r="M33" i="33"/>
  <c r="E54" i="33"/>
  <c r="E69" i="33"/>
  <c r="E33" i="32"/>
  <c r="J32" i="33"/>
  <c r="J14" i="33" s="1"/>
  <c r="G32" i="33"/>
  <c r="H32" i="33"/>
  <c r="E76" i="33"/>
  <c r="N32" i="33"/>
  <c r="E15" i="33"/>
  <c r="E37" i="33"/>
  <c r="L8" i="37"/>
  <c r="E22" i="33"/>
  <c r="J8" i="37"/>
  <c r="K8" i="37"/>
  <c r="O32" i="33"/>
  <c r="O17" i="33" s="1"/>
  <c r="M32" i="33"/>
  <c r="K32" i="33"/>
  <c r="I32" i="33"/>
  <c r="I14" i="33" s="1"/>
  <c r="K14" i="33" l="1"/>
  <c r="K17" i="33"/>
  <c r="I17" i="33"/>
  <c r="F76" i="35"/>
  <c r="G72" i="35"/>
  <c r="F72" i="35"/>
  <c r="G69" i="35"/>
  <c r="F69" i="35"/>
  <c r="F64" i="35" s="1"/>
  <c r="G62" i="35"/>
  <c r="F62" i="35"/>
  <c r="G54" i="35"/>
  <c r="F54" i="35"/>
  <c r="G50" i="35"/>
  <c r="F50" i="35"/>
  <c r="F32" i="35" s="1"/>
  <c r="G44" i="35"/>
  <c r="G43" i="35"/>
  <c r="F44" i="35"/>
  <c r="F43" i="35" s="1"/>
  <c r="G40" i="35"/>
  <c r="G37" i="35"/>
  <c r="F40" i="35"/>
  <c r="G20" i="35"/>
  <c r="G22" i="35"/>
  <c r="G30" i="35"/>
  <c r="G28" i="35" s="1"/>
  <c r="F30" i="35"/>
  <c r="F28" i="35" s="1"/>
  <c r="F22" i="35"/>
  <c r="F20" i="35"/>
  <c r="G33" i="35" l="1"/>
  <c r="E32" i="32"/>
  <c r="E15" i="32" l="1"/>
  <c r="E14" i="32" s="1"/>
  <c r="D46" i="37"/>
  <c r="D45" i="37"/>
  <c r="D44" i="37"/>
  <c r="D32" i="37"/>
  <c r="D31" i="37"/>
  <c r="E46" i="33" l="1"/>
  <c r="F44" i="33"/>
  <c r="F64" i="33"/>
  <c r="E67" i="33"/>
  <c r="O14" i="33"/>
  <c r="N17" i="33"/>
  <c r="N14" i="33" s="1"/>
  <c r="E44" i="33" l="1"/>
  <c r="F43" i="33"/>
  <c r="E43" i="33" s="1"/>
  <c r="E42" i="37"/>
  <c r="P21" i="37"/>
  <c r="P8" i="37" s="1"/>
  <c r="F32" i="33" l="1"/>
  <c r="G76" i="35"/>
  <c r="G64" i="35" s="1"/>
  <c r="G32" i="35" s="1"/>
  <c r="E32" i="35" s="1"/>
  <c r="P17" i="33" l="1"/>
  <c r="P14" i="33" l="1"/>
  <c r="G17" i="37"/>
  <c r="E20" i="37"/>
  <c r="J17" i="33"/>
  <c r="G17" i="33"/>
  <c r="M14" i="33"/>
  <c r="G14" i="33"/>
  <c r="E33" i="35"/>
  <c r="E38" i="37"/>
  <c r="E11" i="37"/>
  <c r="E64" i="33" l="1"/>
  <c r="L32" i="33"/>
  <c r="M17" i="33"/>
  <c r="F14" i="33"/>
  <c r="H14" i="33"/>
  <c r="H17" i="33"/>
  <c r="E49" i="37"/>
  <c r="D49" i="37"/>
  <c r="E48" i="37"/>
  <c r="D48" i="37"/>
  <c r="E47" i="37"/>
  <c r="D47" i="37"/>
  <c r="E46" i="37"/>
  <c r="E45" i="37"/>
  <c r="E44" i="37"/>
  <c r="E43" i="37"/>
  <c r="D43" i="37"/>
  <c r="D42" i="37"/>
  <c r="G42" i="37" s="1"/>
  <c r="D40" i="37"/>
  <c r="E39" i="37"/>
  <c r="D39" i="37"/>
  <c r="D38" i="37"/>
  <c r="E37" i="37"/>
  <c r="D37" i="37"/>
  <c r="E36" i="37"/>
  <c r="D36" i="37"/>
  <c r="E35" i="37"/>
  <c r="D35" i="37"/>
  <c r="E34" i="37"/>
  <c r="D34" i="37"/>
  <c r="E33" i="37"/>
  <c r="D33" i="37"/>
  <c r="E32" i="37"/>
  <c r="E31" i="37"/>
  <c r="E30" i="37"/>
  <c r="D30" i="37"/>
  <c r="E28" i="37"/>
  <c r="D28" i="37"/>
  <c r="E27" i="37"/>
  <c r="D27" i="37"/>
  <c r="E25" i="37"/>
  <c r="D25" i="37"/>
  <c r="E24" i="37"/>
  <c r="D24" i="37"/>
  <c r="E23" i="37"/>
  <c r="D23" i="37"/>
  <c r="E22" i="37"/>
  <c r="E21" i="37" s="1"/>
  <c r="D22" i="37"/>
  <c r="D19" i="37"/>
  <c r="E18" i="37"/>
  <c r="E16" i="37" s="1"/>
  <c r="D18" i="37"/>
  <c r="D17" i="37"/>
  <c r="E14" i="37"/>
  <c r="E13" i="37"/>
  <c r="E12" i="37"/>
  <c r="E10" i="37"/>
  <c r="M21" i="37"/>
  <c r="M8" i="37" s="1"/>
  <c r="N21" i="37"/>
  <c r="N8" i="37" s="1"/>
  <c r="O21" i="37"/>
  <c r="O8" i="37" s="1"/>
  <c r="Q21" i="37"/>
  <c r="Q8" i="37" s="1"/>
  <c r="R21" i="37"/>
  <c r="R8" i="37" s="1"/>
  <c r="T21" i="37"/>
  <c r="T8" i="37" s="1"/>
  <c r="J17" i="30"/>
  <c r="H17" i="30"/>
  <c r="H16" i="30" s="1"/>
  <c r="H15" i="30" s="1"/>
  <c r="I17" i="30"/>
  <c r="I16" i="30" s="1"/>
  <c r="I15" i="30" s="1"/>
  <c r="E29" i="37" l="1"/>
  <c r="D29" i="37"/>
  <c r="J16" i="30"/>
  <c r="J15" i="30" s="1"/>
  <c r="J8" i="30" s="1"/>
  <c r="E32" i="33"/>
  <c r="L14" i="33"/>
  <c r="E14" i="33" s="1"/>
  <c r="L17" i="33"/>
  <c r="E17" i="33" s="1"/>
  <c r="G17" i="30"/>
  <c r="E12" i="35"/>
  <c r="E59" i="35"/>
  <c r="E74" i="24" s="1"/>
  <c r="E60" i="35"/>
  <c r="E75" i="24" s="1"/>
  <c r="E61" i="35"/>
  <c r="E76" i="24" s="1"/>
  <c r="E26" i="35"/>
  <c r="G16" i="30" l="1"/>
  <c r="G15" i="30" s="1"/>
  <c r="G8" i="30" s="1"/>
  <c r="F8" i="30" s="1"/>
  <c r="G10" i="37"/>
  <c r="G50" i="37"/>
  <c r="G49" i="37"/>
  <c r="G48" i="37"/>
  <c r="G47" i="37"/>
  <c r="G46" i="37"/>
  <c r="G45" i="37"/>
  <c r="G44" i="37"/>
  <c r="G43" i="37"/>
  <c r="G39" i="37"/>
  <c r="G38" i="37"/>
  <c r="G37" i="37"/>
  <c r="G36" i="37"/>
  <c r="G35" i="37"/>
  <c r="G34" i="37"/>
  <c r="G33" i="37"/>
  <c r="G32" i="37"/>
  <c r="G31" i="37"/>
  <c r="G30" i="37"/>
  <c r="K17" i="29"/>
  <c r="K16" i="29" s="1"/>
  <c r="F18" i="31"/>
  <c r="F16" i="31" s="1"/>
  <c r="F15" i="31" s="1"/>
  <c r="F8" i="31" s="1"/>
  <c r="G28" i="37"/>
  <c r="G27" i="37"/>
  <c r="G25" i="37"/>
  <c r="G24" i="37"/>
  <c r="G23" i="37"/>
  <c r="G22" i="37"/>
  <c r="I21" i="37"/>
  <c r="H21" i="37"/>
  <c r="F21" i="37"/>
  <c r="D21" i="37"/>
  <c r="G20" i="37"/>
  <c r="G19" i="37"/>
  <c r="G18" i="37"/>
  <c r="I16" i="37"/>
  <c r="F16" i="37"/>
  <c r="D16" i="37"/>
  <c r="G15" i="37"/>
  <c r="G14" i="37"/>
  <c r="G13" i="37"/>
  <c r="G12" i="37"/>
  <c r="G11" i="37"/>
  <c r="F9" i="37"/>
  <c r="E9" i="37"/>
  <c r="E8" i="37" s="1"/>
  <c r="D9" i="37"/>
  <c r="D8" i="37" s="1"/>
  <c r="I8" i="37" l="1"/>
  <c r="G18" i="35" s="1"/>
  <c r="G17" i="35" s="1"/>
  <c r="G14" i="35" s="1"/>
  <c r="H8" i="37"/>
  <c r="F18" i="35" s="1"/>
  <c r="F17" i="35" s="1"/>
  <c r="F14" i="35" s="1"/>
  <c r="G16" i="29"/>
  <c r="G15" i="29" s="1"/>
  <c r="G8" i="29" s="1"/>
  <c r="K15" i="29"/>
  <c r="K8" i="29" s="1"/>
  <c r="G29" i="37"/>
  <c r="G16" i="37"/>
  <c r="F8" i="37"/>
  <c r="G21" i="37"/>
  <c r="G9" i="37"/>
  <c r="F8" i="29" l="1"/>
  <c r="E14" i="35"/>
  <c r="E17" i="35"/>
  <c r="G8" i="37"/>
  <c r="E41" i="24"/>
  <c r="E33" i="24" l="1"/>
  <c r="E29" i="24"/>
  <c r="E32" i="24"/>
  <c r="F9" i="30"/>
  <c r="F10" i="30"/>
  <c r="F11" i="30"/>
  <c r="F15" i="30"/>
  <c r="F16" i="30"/>
  <c r="F17" i="30"/>
  <c r="F18" i="30"/>
  <c r="F19" i="30"/>
  <c r="F21" i="30"/>
  <c r="F22" i="30"/>
  <c r="F23" i="30"/>
  <c r="F25" i="30"/>
  <c r="F26" i="30"/>
  <c r="F27" i="30"/>
  <c r="F28" i="30"/>
  <c r="F29" i="30"/>
  <c r="F31" i="30"/>
  <c r="F32" i="30"/>
  <c r="F33" i="30"/>
  <c r="F34" i="30"/>
  <c r="F35" i="30"/>
  <c r="F35" i="29"/>
  <c r="G34" i="25"/>
  <c r="H34" i="25"/>
  <c r="I34" i="25"/>
  <c r="F34" i="29"/>
  <c r="H33" i="25"/>
  <c r="I33" i="25"/>
  <c r="F33" i="29"/>
  <c r="F32" i="25" s="1"/>
  <c r="G32" i="25"/>
  <c r="H32" i="25"/>
  <c r="I32" i="25"/>
  <c r="F28" i="29"/>
  <c r="F27" i="25" s="1"/>
  <c r="G27" i="25"/>
  <c r="H27" i="25"/>
  <c r="F29" i="29"/>
  <c r="G28" i="25"/>
  <c r="H28" i="25"/>
  <c r="I28" i="25"/>
  <c r="F31" i="29"/>
  <c r="G30" i="25"/>
  <c r="H30" i="25"/>
  <c r="F32" i="29"/>
  <c r="F31" i="25" s="1"/>
  <c r="G31" i="25"/>
  <c r="F15" i="29"/>
  <c r="G14" i="25"/>
  <c r="H14" i="25"/>
  <c r="I14" i="25"/>
  <c r="F16" i="29"/>
  <c r="G15" i="25"/>
  <c r="H15" i="25"/>
  <c r="F17" i="29"/>
  <c r="G16" i="25"/>
  <c r="H16" i="25"/>
  <c r="I16" i="25"/>
  <c r="F18" i="29"/>
  <c r="G17" i="25"/>
  <c r="H17" i="25"/>
  <c r="F19" i="29"/>
  <c r="G18" i="25"/>
  <c r="H18" i="25"/>
  <c r="I18" i="25"/>
  <c r="F20" i="29"/>
  <c r="F19" i="25" s="1"/>
  <c r="G19" i="25"/>
  <c r="H19" i="25"/>
  <c r="F22" i="29"/>
  <c r="G21" i="25"/>
  <c r="H21" i="25"/>
  <c r="I21" i="25"/>
  <c r="F23" i="29"/>
  <c r="G22" i="25"/>
  <c r="H22" i="25"/>
  <c r="I22" i="25"/>
  <c r="F25" i="29"/>
  <c r="G24" i="25"/>
  <c r="H24" i="25"/>
  <c r="F26" i="29"/>
  <c r="F25" i="25" s="1"/>
  <c r="G25" i="25"/>
  <c r="H25" i="25"/>
  <c r="I25" i="25"/>
  <c r="F27" i="29"/>
  <c r="F26" i="25" s="1"/>
  <c r="G26" i="25"/>
  <c r="H26" i="25"/>
  <c r="I26" i="25"/>
  <c r="F9" i="29"/>
  <c r="F8" i="25" s="1"/>
  <c r="H8" i="25"/>
  <c r="I8" i="25"/>
  <c r="F10" i="29"/>
  <c r="G9" i="25"/>
  <c r="H9" i="25"/>
  <c r="F11" i="29"/>
  <c r="F10" i="25" s="1"/>
  <c r="G10" i="25"/>
  <c r="H10" i="25"/>
  <c r="I10" i="25"/>
  <c r="E73" i="35"/>
  <c r="E74" i="35"/>
  <c r="E75" i="35"/>
  <c r="E76" i="35"/>
  <c r="E77" i="35"/>
  <c r="E57" i="35"/>
  <c r="E58" i="35"/>
  <c r="E73" i="24" s="1"/>
  <c r="E62" i="35"/>
  <c r="E63" i="35"/>
  <c r="E64" i="35"/>
  <c r="E65" i="35"/>
  <c r="E66" i="35"/>
  <c r="E67" i="35"/>
  <c r="E68" i="35"/>
  <c r="E83" i="24" s="1"/>
  <c r="E69" i="35"/>
  <c r="E70" i="35"/>
  <c r="E85" i="24" s="1"/>
  <c r="E71" i="35"/>
  <c r="E72" i="35"/>
  <c r="E87" i="24" s="1"/>
  <c r="E46" i="35"/>
  <c r="E47" i="35"/>
  <c r="E62" i="24" s="1"/>
  <c r="E48" i="35"/>
  <c r="E49" i="35"/>
  <c r="E50" i="35"/>
  <c r="E65" i="24" s="1"/>
  <c r="E51" i="35"/>
  <c r="E52" i="35"/>
  <c r="E53" i="35"/>
  <c r="E54" i="35"/>
  <c r="E69" i="24" s="1"/>
  <c r="E55" i="35"/>
  <c r="E56" i="35"/>
  <c r="E31" i="35"/>
  <c r="E47" i="24"/>
  <c r="E34" i="35"/>
  <c r="E35" i="35"/>
  <c r="E36" i="35"/>
  <c r="E37" i="35"/>
  <c r="E38" i="35"/>
  <c r="E39" i="35"/>
  <c r="E40" i="35"/>
  <c r="E41" i="35"/>
  <c r="E42" i="35"/>
  <c r="E43" i="35"/>
  <c r="E44" i="35"/>
  <c r="E45" i="35"/>
  <c r="E30" i="35"/>
  <c r="E29" i="35"/>
  <c r="E28" i="35"/>
  <c r="E27" i="35"/>
  <c r="E25" i="35"/>
  <c r="E13" i="35"/>
  <c r="E15" i="35"/>
  <c r="E16" i="35"/>
  <c r="E18" i="35"/>
  <c r="E19" i="35"/>
  <c r="E20" i="35"/>
  <c r="E21" i="35"/>
  <c r="E22" i="35"/>
  <c r="E23" i="35"/>
  <c r="E24" i="35"/>
  <c r="H31" i="25"/>
  <c r="I31" i="25"/>
  <c r="I27" i="25"/>
  <c r="I30" i="25"/>
  <c r="I15" i="25"/>
  <c r="I17" i="25"/>
  <c r="I19" i="25"/>
  <c r="I24" i="25"/>
  <c r="I9" i="25"/>
  <c r="F14" i="25" l="1"/>
  <c r="F7" i="25" s="1"/>
  <c r="F18" i="25"/>
  <c r="F22" i="25"/>
  <c r="F17" i="25"/>
  <c r="F30" i="25"/>
  <c r="F9" i="25"/>
  <c r="F24" i="25"/>
  <c r="F21" i="25"/>
  <c r="F16" i="25"/>
  <c r="F15" i="25" s="1"/>
  <c r="F28" i="25"/>
  <c r="E80" i="24"/>
  <c r="E61" i="24"/>
  <c r="E70" i="24"/>
  <c r="E66" i="24"/>
  <c r="E81" i="24"/>
  <c r="E77" i="24"/>
  <c r="E84" i="24"/>
  <c r="E88" i="24"/>
  <c r="E82" i="24"/>
  <c r="E58" i="24"/>
  <c r="E54" i="24"/>
  <c r="E46" i="24"/>
  <c r="E89" i="24"/>
  <c r="E92" i="24"/>
  <c r="E50" i="24"/>
  <c r="E36" i="24"/>
  <c r="E31" i="24"/>
  <c r="E40" i="24"/>
  <c r="E45" i="24"/>
  <c r="E42" i="24"/>
  <c r="G33" i="25"/>
  <c r="F33" i="25"/>
  <c r="E91" i="24"/>
  <c r="G8" i="25"/>
  <c r="E59" i="24"/>
  <c r="E55" i="24"/>
  <c r="E51" i="24"/>
  <c r="E37" i="24"/>
  <c r="E30" i="24"/>
  <c r="E71" i="24"/>
  <c r="E67" i="24"/>
  <c r="E63" i="24"/>
  <c r="E78" i="24"/>
  <c r="E60" i="24"/>
  <c r="E56" i="24"/>
  <c r="E52" i="24"/>
  <c r="E48" i="24"/>
  <c r="E38" i="24"/>
  <c r="E34" i="24"/>
  <c r="E43" i="24"/>
  <c r="E39" i="24"/>
  <c r="E35" i="24"/>
  <c r="E28" i="24"/>
  <c r="E57" i="24"/>
  <c r="E53" i="24"/>
  <c r="E49" i="24"/>
  <c r="E86" i="24"/>
  <c r="E27" i="24"/>
  <c r="E44" i="24"/>
  <c r="E68" i="24"/>
  <c r="E64" i="24"/>
  <c r="E79" i="24"/>
  <c r="E72" i="24"/>
  <c r="E90" i="24"/>
  <c r="F34" i="25"/>
</calcChain>
</file>

<file path=xl/sharedStrings.xml><?xml version="1.0" encoding="utf-8"?>
<sst xmlns="http://schemas.openxmlformats.org/spreadsheetml/2006/main" count="1686" uniqueCount="436">
  <si>
    <t>Наименование показателя</t>
  </si>
  <si>
    <t>Код строки</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</si>
  <si>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</si>
  <si>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</si>
  <si>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</si>
  <si>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</si>
  <si>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</si>
  <si>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</si>
  <si>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</si>
  <si>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</si>
  <si>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</si>
  <si>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</si>
  <si>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</si>
  <si>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</si>
  <si>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</si>
  <si>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</si>
  <si>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</si>
  <si>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Коды</t>
  </si>
  <si>
    <t>по ОКЕИ</t>
  </si>
  <si>
    <t>Раздел 1. Поступления и выплаты</t>
  </si>
  <si>
    <t>0001</t>
  </si>
  <si>
    <t>х</t>
  </si>
  <si>
    <t>0002</t>
  </si>
  <si>
    <t>Доходы, всего:</t>
  </si>
  <si>
    <t>1000</t>
  </si>
  <si>
    <t>1100</t>
  </si>
  <si>
    <t>120</t>
  </si>
  <si>
    <t>в том числе:</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</si>
  <si>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</si>
  <si>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</si>
  <si>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</si>
  <si>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</si>
  <si>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</si>
  <si>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</si>
  <si>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</si>
  <si>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</si>
  <si>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</si>
  <si>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</si>
  <si>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</si>
  <si>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</si>
  <si>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</si>
  <si>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</si>
  <si>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</si>
  <si>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</si>
  <si>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</si>
  <si>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</si>
  <si>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</si>
  <si>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</si>
  <si>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</si>
  <si>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</si>
  <si>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</si>
  <si>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</si>
  <si>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</si>
  <si>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</si>
  <si>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</si>
  <si>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</si>
  <si>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</si>
  <si>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</si>
  <si>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</si>
  <si>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</si>
  <si>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</si>
  <si>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</si>
  <si>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</si>
  <si>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</si>
  <si>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</si>
  <si>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</si>
  <si>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</si>
  <si>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</si>
  <si>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</si>
  <si>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</si>
  <si>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</si>
  <si>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</si>
  <si>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</si>
  <si>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</si>
  <si>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</si>
  <si>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</si>
  <si>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</si>
  <si>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</si>
  <si>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</si>
  <si>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</si>
  <si>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</si>
  <si>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</si>
  <si>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</si>
  <si>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</si>
  <si>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</si>
  <si>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</si>
  <si>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</si>
  <si>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</si>
  <si>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</si>
  <si>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</si>
  <si>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</si>
  <si>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</si>
  <si>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</si>
  <si>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</si>
  <si>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</si>
  <si>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</si>
  <si>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</si>
  <si>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</si>
  <si>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</si>
  <si>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</si>
  <si>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</si>
  <si>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</si>
  <si>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</si>
  <si>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</si>
  <si>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</si>
  <si>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</si>
  <si>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</si>
  <si>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</si>
  <si>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</si>
  <si>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</si>
  <si>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</si>
  <si>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</si>
  <si>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</si>
  <si>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</si>
  <si>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</si>
  <si>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</si>
  <si>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</si>
  <si>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</si>
  <si>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</si>
  <si>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</si>
  <si>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</si>
  <si>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</si>
  <si>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</si>
  <si>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</si>
  <si>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</si>
  <si>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</si>
  <si>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</si>
  <si>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</si>
  <si>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</si>
  <si>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</si>
  <si>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</si>
  <si>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</si>
  <si>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</si>
  <si>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</si>
  <si>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</si>
  <si>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</si>
  <si>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</si>
  <si>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</si>
  <si>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</si>
  <si>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</si>
  <si>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</si>
  <si>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</si>
  <si>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</si>
  <si>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</si>
  <si>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</si>
  <si>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</si>
  <si>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</si>
  <si>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</si>
  <si>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</si>
  <si>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</si>
  <si>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</si>
  <si>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</si>
  <si>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</si>
  <si>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</si>
  <si>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</si>
  <si>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</si>
  <si>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</si>
  <si>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</si>
  <si>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</si>
  <si>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</si>
  <si>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</si>
  <si>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</si>
  <si>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</si>
  <si>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</si>
  <si>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</si>
  <si>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</si>
  <si>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</si>
  <si>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</si>
  <si>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</si>
  <si>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</si>
  <si>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</si>
  <si>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</si>
  <si>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</si>
  <si>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</si>
  <si>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</si>
  <si>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</si>
  <si>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</si>
  <si>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(телефон)</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</si>
  <si>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</si>
  <si>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</si>
  <si>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</si>
  <si>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</si>
  <si>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</si>
  <si>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</si>
  <si>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</si>
  <si>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</si>
  <si>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</si>
  <si>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</si>
  <si>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</si>
  <si>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</si>
  <si>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</si>
  <si>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</si>
  <si>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</si>
  <si>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</si>
  <si>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</si>
  <si>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</si>
  <si>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</si>
  <si>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</si>
  <si>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из них:
увеличение остатков за счет возврата дебиторской задолженности прошлых лет</t>
  </si>
  <si>
    <t>___________</t>
  </si>
  <si>
    <t>_________________________</t>
  </si>
  <si>
    <t>(наименование должности)</t>
  </si>
  <si>
    <t>по ОКПО</t>
  </si>
  <si>
    <t>Глава по БК</t>
  </si>
  <si>
    <t>по ОКВ</t>
  </si>
  <si>
    <t>Единица измерения: рубли (с точностью до второго десятичного знака)</t>
  </si>
  <si>
    <t>(ИНН/КПП, наименование)</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</si>
  <si>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</si>
  <si>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</si>
  <si>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</si>
  <si>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</si>
  <si>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1310</t>
  </si>
  <si>
    <t>x</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</si>
  <si>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</si>
  <si>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</si>
  <si>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</si>
  <si>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2141</t>
  </si>
  <si>
    <t>2142</t>
  </si>
  <si>
    <t>в том числе:
на выплаты по оплате труда</t>
  </si>
  <si>
    <t>139</t>
  </si>
  <si>
    <t>пособия, компенсации и иные социальные выплаты гражданам, кроме публичных нормативных обязательств</t>
  </si>
  <si>
    <t>2211</t>
  </si>
  <si>
    <t>321</t>
  </si>
  <si>
    <t>2240</t>
  </si>
  <si>
    <t>360</t>
  </si>
  <si>
    <t>безвозмездные перечисления организациям и физическим лицам, всего</t>
  </si>
  <si>
    <t>2400</t>
  </si>
  <si>
    <t>гранты, предоставляемые другим организациям и физическим лицам</t>
  </si>
  <si>
    <t>2410</t>
  </si>
  <si>
    <t>взносы в международные организации</t>
  </si>
  <si>
    <t>2420</t>
  </si>
  <si>
    <t>платежи в целях обеспечения реализации соглашений с правительствами иностранных государств и международными организациями</t>
  </si>
  <si>
    <t>2430</t>
  </si>
  <si>
    <t>810</t>
  </si>
  <si>
    <t>862</t>
  </si>
  <si>
    <t>863</t>
  </si>
  <si>
    <t xml:space="preserve">Расшифровка сведений по выплатам на закупки товаров, работ, услуг учреждения в разрезе субсидии на выполнение государственного задания </t>
  </si>
  <si>
    <t>Расшифровка сведений по выплатам на закупки товаров, работ, услуг учреждения по иной субсидии</t>
  </si>
  <si>
    <t xml:space="preserve">Адрес учреждения (подразделения)  </t>
  </si>
  <si>
    <t xml:space="preserve">Наименование органа, осуществляюшего функции и полномочия учредителя     </t>
  </si>
  <si>
    <t>на 2020 г.</t>
  </si>
  <si>
    <t>на 2021 г.</t>
  </si>
  <si>
    <t>на 2022 г.</t>
  </si>
  <si>
    <t>Руководитель финансово-экономической службы</t>
  </si>
  <si>
    <t>УТВЕРЖДАЮ</t>
  </si>
  <si>
    <t>ПЛАН</t>
  </si>
  <si>
    <t>Министерство образования и науки Хабаровского края</t>
  </si>
  <si>
    <r>
      <t xml:space="preserve">Код по бюджетной классификации Российской Федерации </t>
    </r>
    <r>
      <rPr>
        <vertAlign val="superscript"/>
        <sz val="10"/>
        <rFont val="Times New Roman"/>
        <family val="1"/>
        <charset val="204"/>
      </rPr>
      <t>3</t>
    </r>
  </si>
  <si>
    <r>
      <t xml:space="preserve">Остаток средств на начало текущего финансового года </t>
    </r>
    <r>
      <rPr>
        <vertAlign val="superscript"/>
        <sz val="10"/>
        <rFont val="Times New Roman"/>
        <family val="1"/>
        <charset val="204"/>
      </rPr>
      <t>5</t>
    </r>
  </si>
  <si>
    <r>
      <t xml:space="preserve">Остаток средств на конец текущего финансового года </t>
    </r>
    <r>
      <rPr>
        <vertAlign val="superscript"/>
        <sz val="10"/>
        <rFont val="Times New Roman"/>
        <family val="1"/>
        <charset val="204"/>
      </rPr>
      <t>5</t>
    </r>
  </si>
  <si>
    <r>
      <t xml:space="preserve">в том числе:
</t>
    </r>
    <r>
      <rPr>
        <b/>
        <sz val="10"/>
        <rFont val="Times New Roman"/>
        <family val="1"/>
        <charset val="204"/>
      </rPr>
      <t>доходы от собственности, всего</t>
    </r>
  </si>
  <si>
    <r>
      <t xml:space="preserve">прочие поступления, всего </t>
    </r>
    <r>
      <rPr>
        <vertAlign val="superscript"/>
        <sz val="10"/>
        <rFont val="Times New Roman"/>
        <family val="1"/>
        <charset val="204"/>
      </rPr>
      <t>6</t>
    </r>
  </si>
  <si>
    <r>
      <t xml:space="preserve">расходы на закупку товаров, работ, услуг, всего </t>
    </r>
    <r>
      <rPr>
        <vertAlign val="superscript"/>
        <sz val="10"/>
        <rFont val="Times New Roman"/>
        <family val="1"/>
        <charset val="204"/>
      </rPr>
      <t>7</t>
    </r>
  </si>
  <si>
    <r>
      <t xml:space="preserve">Выплаты, уменьшающие доход, всего </t>
    </r>
    <r>
      <rPr>
        <b/>
        <vertAlign val="superscript"/>
        <sz val="10"/>
        <rFont val="Times New Roman"/>
        <family val="1"/>
        <charset val="204"/>
      </rPr>
      <t>8</t>
    </r>
  </si>
  <si>
    <r>
      <t xml:space="preserve">в том числе:
налог на прибыль </t>
    </r>
    <r>
      <rPr>
        <vertAlign val="superscript"/>
        <sz val="10"/>
        <rFont val="Times New Roman"/>
        <family val="1"/>
        <charset val="204"/>
      </rPr>
      <t>8</t>
    </r>
  </si>
  <si>
    <r>
      <t xml:space="preserve">налог на добавленную стоимость </t>
    </r>
    <r>
      <rPr>
        <vertAlign val="superscript"/>
        <sz val="10"/>
        <rFont val="Times New Roman"/>
        <family val="1"/>
        <charset val="204"/>
      </rPr>
      <t>8</t>
    </r>
  </si>
  <si>
    <r>
      <t xml:space="preserve">прочие налоги, уменьшающие доход </t>
    </r>
    <r>
      <rPr>
        <vertAlign val="superscript"/>
        <sz val="10"/>
        <rFont val="Times New Roman"/>
        <family val="1"/>
        <charset val="204"/>
      </rPr>
      <t>8</t>
    </r>
  </si>
  <si>
    <r>
      <t xml:space="preserve">Прочие выплаты, всего </t>
    </r>
    <r>
      <rPr>
        <b/>
        <vertAlign val="superscript"/>
        <sz val="10"/>
        <rFont val="Times New Roman"/>
        <family val="1"/>
        <charset val="204"/>
      </rPr>
      <t>9</t>
    </r>
  </si>
  <si>
    <r>
      <t xml:space="preserve">Выплаты на закупку товаров, работ, услуг, всего </t>
    </r>
    <r>
      <rPr>
        <b/>
        <vertAlign val="superscript"/>
        <sz val="10"/>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</si>
  <si>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charset val="204"/>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</si>
  <si>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</si>
  <si>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</si>
  <si>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charset val="204"/>
      </rPr>
      <t>13</t>
    </r>
  </si>
  <si>
    <r>
      <t xml:space="preserve">в соответствии с Федеральным законом № 223-ФЗ </t>
    </r>
    <r>
      <rPr>
        <vertAlign val="superscript"/>
        <sz val="10"/>
        <rFont val="Times New Roman"/>
        <family val="1"/>
        <charset val="204"/>
      </rPr>
      <t>14</t>
    </r>
  </si>
  <si>
    <r>
      <t xml:space="preserve">за счет субсидий, предоставляемых на осуществление капитальных вложений </t>
    </r>
    <r>
      <rPr>
        <vertAlign val="superscript"/>
        <sz val="10"/>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</si>
  <si>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charset val="204"/>
      </rPr>
      <t>16</t>
    </r>
  </si>
  <si>
    <r>
      <t xml:space="preserve">Аналити- ческий код </t>
    </r>
    <r>
      <rPr>
        <vertAlign val="superscript"/>
        <sz val="10"/>
        <rFont val="Times New Roman"/>
        <family val="1"/>
        <charset val="204"/>
      </rPr>
      <t>4</t>
    </r>
  </si>
  <si>
    <t>0704  0301103070</t>
  </si>
  <si>
    <t>другие КБК</t>
  </si>
  <si>
    <t>Другие ИНЫЕ</t>
  </si>
  <si>
    <t>016</t>
  </si>
  <si>
    <t>Б003</t>
  </si>
  <si>
    <t>Б004</t>
  </si>
  <si>
    <t>Б005</t>
  </si>
  <si>
    <t>Б006</t>
  </si>
  <si>
    <t>Б007</t>
  </si>
  <si>
    <t>1410</t>
  </si>
  <si>
    <t>1420</t>
  </si>
  <si>
    <t>2180</t>
  </si>
  <si>
    <t>2181</t>
  </si>
  <si>
    <t>иные выплаты населению</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</si>
  <si>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</si>
  <si>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</si>
  <si>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</si>
  <si>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2440</t>
  </si>
  <si>
    <t>2450</t>
  </si>
  <si>
    <t>2460</t>
  </si>
  <si>
    <t>613</t>
  </si>
  <si>
    <t>623</t>
  </si>
  <si>
    <t>634</t>
  </si>
  <si>
    <t>4.1</t>
  </si>
  <si>
    <t>1.3.1</t>
  </si>
  <si>
    <t>26310</t>
  </si>
  <si>
    <r>
      <t>из них</t>
    </r>
    <r>
      <rPr>
        <vertAlign val="superscript"/>
        <sz val="10"/>
        <rFont val="Times New Roman"/>
        <family val="1"/>
        <charset val="204"/>
      </rPr>
      <t xml:space="preserve"> 10.1</t>
    </r>
  </si>
  <si>
    <t>26310.1</t>
  </si>
  <si>
    <t>1.3.2</t>
  </si>
  <si>
    <t>26320</t>
  </si>
  <si>
    <t>26421.1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</si>
  <si>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</si>
  <si>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</si>
  <si>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</si>
  <si>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</si>
  <si>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 xml:space="preserve">Аналитический код </t>
    </r>
    <r>
      <rPr>
        <vertAlign val="superscript"/>
        <sz val="10"/>
        <rFont val="Times New Roman"/>
        <family val="1"/>
        <charset val="204"/>
      </rPr>
      <t>4</t>
    </r>
  </si>
  <si>
    <r>
      <t>на 20</t>
    </r>
    <r>
      <rPr>
        <u/>
        <sz val="10"/>
        <rFont val="Times New Roman"/>
        <family val="1"/>
        <charset val="204"/>
      </rPr>
      <t>__</t>
    </r>
    <r>
      <rPr>
        <sz val="10"/>
        <rFont val="Times New Roman"/>
        <family val="1"/>
        <charset val="204"/>
      </rPr>
      <t xml:space="preserve"> г.</t>
    </r>
  </si>
  <si>
    <r>
      <t xml:space="preserve">Раздел 2. Сведения по выплатам на закупки товаров, работ, услуг </t>
    </r>
    <r>
      <rPr>
        <b/>
        <vertAlign val="superscript"/>
        <sz val="12"/>
        <rFont val="Times New Roman"/>
        <family val="1"/>
        <charset val="204"/>
      </rPr>
      <t>10</t>
    </r>
    <r>
      <rPr>
        <b/>
        <sz val="12"/>
        <rFont val="Times New Roman"/>
        <family val="1"/>
        <charset val="204"/>
      </rPr>
      <t xml:space="preserve">                                                                                                                                                              </t>
    </r>
  </si>
  <si>
    <r>
      <t xml:space="preserve">Код по бюджетной классификации Российской Федерации </t>
    </r>
    <r>
      <rPr>
        <vertAlign val="superscript"/>
        <sz val="10"/>
        <rFont val="Times New Roman"/>
        <family val="1"/>
        <charset val="204"/>
      </rPr>
      <t>10.1</t>
    </r>
  </si>
  <si>
    <r>
      <t xml:space="preserve">Раздел 2. Сведения по выплатам на закупки товаров, работ, услуг </t>
    </r>
    <r>
      <rPr>
        <b/>
        <vertAlign val="superscript"/>
        <sz val="10"/>
        <rFont val="Times New Roman"/>
        <family val="1"/>
        <charset val="204"/>
      </rPr>
      <t>10</t>
    </r>
    <r>
      <rPr>
        <b/>
        <sz val="10"/>
        <rFont val="Times New Roman"/>
        <family val="1"/>
        <charset val="204"/>
      </rPr>
      <t xml:space="preserve">                                                                                                                                                              </t>
    </r>
  </si>
  <si>
    <t>№ п/п</t>
  </si>
  <si>
    <t>Наименование (Код строки в ПФХД)</t>
  </si>
  <si>
    <t>КОСГУ</t>
  </si>
  <si>
    <t>Субсидии на выполнение государственного задания</t>
  </si>
  <si>
    <t>Субсидии на иные цели</t>
  </si>
  <si>
    <t>Объем средств по иной приносящей доход деятельности</t>
  </si>
  <si>
    <t>Итого</t>
  </si>
  <si>
    <t>в том числе (за счёт бюджетных средств):*</t>
  </si>
  <si>
    <t>Расходы, всего (2000), в том числе:</t>
  </si>
  <si>
    <t xml:space="preserve">
на выплаты персоналу, всего (2100)</t>
  </si>
  <si>
    <t>Заработная плата</t>
  </si>
  <si>
    <t>Прочие несоциальные выплаты персоналу в денежной форме</t>
  </si>
  <si>
    <t>Начисления на выплаты по оплате труда</t>
  </si>
  <si>
    <t>Прочие работы, услуги</t>
  </si>
  <si>
    <t>Социальные пособия и компенсации персоналу в денежной форме</t>
  </si>
  <si>
    <t>Иные ***</t>
  </si>
  <si>
    <t>социальные и иные выплаты населению, всего (2200)</t>
  </si>
  <si>
    <t>Пособия по социальной помощи населению в денежной форме</t>
  </si>
  <si>
    <t>Иные выплаты текущего характера физическим лицам</t>
  </si>
  <si>
    <t>уплата налогов, сборов и иных платежей, всего (2300)</t>
  </si>
  <si>
    <t>Налог на имущество</t>
  </si>
  <si>
    <t>Земельный налог</t>
  </si>
  <si>
    <t>Транспортный налог</t>
  </si>
  <si>
    <t>Прочие налоги и сборы</t>
  </si>
  <si>
    <t>Иные выплаты, санкции и штрафы ***</t>
  </si>
  <si>
    <t>безвозмездные перечисления организациям и физическим лицам, всего (2400)</t>
  </si>
  <si>
    <t>прочие выплаты (кроме выплат на закупку товаров, работ, услуг) (2500)</t>
  </si>
  <si>
    <t>расходы на закупку товаров, работ, услуг, всего (2600)</t>
  </si>
  <si>
    <t>Услуги связи</t>
  </si>
  <si>
    <t>Транспортные услуги</t>
  </si>
  <si>
    <t>Коммунальные услуги</t>
  </si>
  <si>
    <t>Арендная плата за пользование имуществом (за исключением земельных участков и других обособленных природных объектов)</t>
  </si>
  <si>
    <t>Текущий ремонт</t>
  </si>
  <si>
    <t>Капитальный ремонт</t>
  </si>
  <si>
    <t>Иные работы, услуги по содержанию имущества</t>
  </si>
  <si>
    <t>Страхование</t>
  </si>
  <si>
    <t>Услуги, работы для целей капитальных вложений</t>
  </si>
  <si>
    <t>Арендная плата за пользование земельными участками и другими обособленными природными объектами</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</si>
  <si>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</si>
  <si>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</si>
  <si>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</si>
  <si>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</si>
  <si>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</si>
  <si>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</si>
  <si>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</si>
  <si>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 однократного применения</t>
  </si>
  <si>
    <t>*  заполняется в разрезе всех  КБК, при необходимости с дополнением граф</t>
  </si>
  <si>
    <t>** для субсидии на иные цели указать доп. код</t>
  </si>
  <si>
    <t>*** при необходимости дополняются строки</t>
  </si>
  <si>
    <t>Руководитель финансово-экономической службы (гл. бухгалтер)</t>
  </si>
  <si>
    <r>
      <t xml:space="preserve">Остаток средств на начало текущего финансового года </t>
    </r>
    <r>
      <rPr>
        <vertAlign val="superscript"/>
        <sz val="14"/>
        <rFont val="Times New Roman"/>
        <family val="1"/>
        <charset val="204"/>
      </rPr>
      <t>5</t>
    </r>
  </si>
  <si>
    <r>
      <t xml:space="preserve">Остаток средств на конец текущего финансового года </t>
    </r>
    <r>
      <rPr>
        <vertAlign val="superscript"/>
        <sz val="14"/>
        <rFont val="Times New Roman"/>
        <family val="1"/>
        <charset val="204"/>
      </rPr>
      <t>5</t>
    </r>
  </si>
  <si>
    <r>
      <t xml:space="preserve">в том числе:
</t>
    </r>
    <r>
      <rPr>
        <b/>
        <sz val="14"/>
        <rFont val="Times New Roman"/>
        <family val="1"/>
        <charset val="204"/>
      </rPr>
      <t>доходы от собственности, всего</t>
    </r>
  </si>
  <si>
    <r>
      <t xml:space="preserve">прочие поступления, всего </t>
    </r>
    <r>
      <rPr>
        <vertAlign val="superscript"/>
        <sz val="14"/>
        <rFont val="Times New Roman"/>
        <family val="1"/>
        <charset val="204"/>
      </rPr>
      <t>6</t>
    </r>
  </si>
  <si>
    <r>
      <t xml:space="preserve">расходы на закупку товаров, работ, услуг, всего </t>
    </r>
    <r>
      <rPr>
        <vertAlign val="superscript"/>
        <sz val="14"/>
        <rFont val="Times New Roman"/>
        <family val="1"/>
        <charset val="204"/>
      </rPr>
      <t>7</t>
    </r>
  </si>
  <si>
    <r>
      <t xml:space="preserve">Выплаты, уменьшающие доход, всего </t>
    </r>
    <r>
      <rPr>
        <b/>
        <vertAlign val="superscript"/>
        <sz val="14"/>
        <rFont val="Times New Roman"/>
        <family val="1"/>
        <charset val="204"/>
      </rPr>
      <t>8</t>
    </r>
  </si>
  <si>
    <r>
      <t xml:space="preserve">в том числе:
налог на прибыль </t>
    </r>
    <r>
      <rPr>
        <vertAlign val="superscript"/>
        <sz val="14"/>
        <rFont val="Times New Roman"/>
        <family val="1"/>
        <charset val="204"/>
      </rPr>
      <t>8</t>
    </r>
  </si>
  <si>
    <r>
      <t xml:space="preserve">налог на добавленную стоимость </t>
    </r>
    <r>
      <rPr>
        <vertAlign val="superscript"/>
        <sz val="14"/>
        <rFont val="Times New Roman"/>
        <family val="1"/>
        <charset val="204"/>
      </rPr>
      <t>8</t>
    </r>
  </si>
  <si>
    <r>
      <t xml:space="preserve">прочие налоги, уменьшающие доход </t>
    </r>
    <r>
      <rPr>
        <vertAlign val="superscript"/>
        <sz val="14"/>
        <rFont val="Times New Roman"/>
        <family val="1"/>
        <charset val="204"/>
      </rPr>
      <t>8</t>
    </r>
  </si>
  <si>
    <r>
      <t xml:space="preserve">Прочие выплаты, всего </t>
    </r>
    <r>
      <rPr>
        <b/>
        <vertAlign val="superscript"/>
        <sz val="14"/>
        <rFont val="Times New Roman"/>
        <family val="1"/>
        <charset val="204"/>
      </rPr>
      <t>9</t>
    </r>
  </si>
  <si>
    <r>
      <t xml:space="preserve">Раздел 2. Сведения по выплатам на закупки товаров, работ, услуг </t>
    </r>
    <r>
      <rPr>
        <b/>
        <vertAlign val="superscript"/>
        <sz val="14"/>
        <rFont val="Times New Roman"/>
        <family val="1"/>
        <charset val="204"/>
      </rPr>
      <t>10</t>
    </r>
    <r>
      <rPr>
        <b/>
        <sz val="14"/>
        <rFont val="Times New Roman"/>
        <family val="1"/>
        <charset val="204"/>
      </rPr>
      <t xml:space="preserve">                                                                                                                                                              </t>
    </r>
  </si>
  <si>
    <r>
      <t xml:space="preserve">Выплаты на закупку товаров, работ, услуг, всего </t>
    </r>
    <r>
      <rPr>
        <b/>
        <vertAlign val="superscript"/>
        <sz val="14"/>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</si>
  <si>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4"/>
        <rFont val="Times New Roman"/>
        <family val="1"/>
        <charset val="204"/>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</si>
  <si>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4"/>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</si>
  <si>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4"/>
        <rFont val="Times New Roman"/>
        <family val="1"/>
        <charset val="204"/>
      </rPr>
      <t>13</t>
    </r>
  </si>
  <si>
    <r>
      <t>из них</t>
    </r>
    <r>
      <rPr>
        <vertAlign val="superscript"/>
        <sz val="14"/>
        <rFont val="Times New Roman"/>
        <family val="1"/>
        <charset val="204"/>
      </rPr>
      <t xml:space="preserve"> 10.1</t>
    </r>
  </si>
  <si>
    <r>
      <t xml:space="preserve">в соответствии с Федеральным законом № 223-ФЗ </t>
    </r>
    <r>
      <rPr>
        <vertAlign val="superscript"/>
        <sz val="14"/>
        <rFont val="Times New Roman"/>
        <family val="1"/>
        <charset val="204"/>
      </rPr>
      <t>14</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</si>
  <si>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4"/>
        <rFont val="Times New Roman"/>
        <family val="1"/>
        <charset val="204"/>
      </rPr>
      <t>13</t>
    </r>
  </si>
  <si>
    <r>
      <t xml:space="preserve">за счет субсидий, предоставляемых на осуществление капитальных вложений </t>
    </r>
    <r>
      <rPr>
        <vertAlign val="superscript"/>
        <sz val="14"/>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</si>
  <si>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4"/>
        <rFont val="Times New Roman"/>
        <family val="1"/>
        <charset val="204"/>
      </rPr>
      <t>16</t>
    </r>
  </si>
  <si>
    <t>Краевое государственное бюджетное профессиональное образовательное учреждение "Николаевский - на - Амуре промышленно-гуманитарный техникум" 2705021155/2702051101</t>
  </si>
  <si>
    <t>682462, Хабаровский край,г.Николаевск - на - Амуре, ул.Попова,д.24</t>
  </si>
  <si>
    <t>40931429</t>
  </si>
  <si>
    <t>383</t>
  </si>
  <si>
    <t>643</t>
  </si>
  <si>
    <t>262</t>
  </si>
  <si>
    <t>БКВ1</t>
  </si>
  <si>
    <t>0704 0301103840 612 Б003</t>
  </si>
  <si>
    <t>0704 0301103070 612 Б005</t>
  </si>
  <si>
    <t>0705 0301103070 612 Б003</t>
  </si>
  <si>
    <t>0705 0301103070 612 Б004</t>
  </si>
  <si>
    <t>0705  0301103070</t>
  </si>
  <si>
    <t>0709 0600102510</t>
  </si>
  <si>
    <t>Главный бухгалтер</t>
  </si>
  <si>
    <t>Н.В. Жванская</t>
  </si>
  <si>
    <t>Экономист</t>
  </si>
  <si>
    <t>____________</t>
  </si>
  <si>
    <t>Е.Ю. Ермишко</t>
  </si>
  <si>
    <t>9</t>
  </si>
  <si>
    <t>10</t>
  </si>
  <si>
    <t>11</t>
  </si>
  <si>
    <t>12</t>
  </si>
  <si>
    <t>13</t>
  </si>
  <si>
    <t>14</t>
  </si>
  <si>
    <t>15</t>
  </si>
  <si>
    <t>0704 0301103840</t>
  </si>
  <si>
    <t>16</t>
  </si>
  <si>
    <r>
      <t xml:space="preserve">Код по бюджетной классификации Российской Федерации </t>
    </r>
    <r>
      <rPr>
        <vertAlign val="superscript"/>
        <sz val="12"/>
        <rFont val="Times New Roman"/>
        <family val="1"/>
        <charset val="204"/>
      </rPr>
      <t>3</t>
    </r>
  </si>
  <si>
    <r>
      <t xml:space="preserve">Аналитический код </t>
    </r>
    <r>
      <rPr>
        <vertAlign val="superscript"/>
        <sz val="12"/>
        <rFont val="Times New Roman"/>
        <family val="1"/>
        <charset val="204"/>
      </rPr>
      <t>4</t>
    </r>
  </si>
  <si>
    <t>0704 0301103070</t>
  </si>
  <si>
    <t>0704  9990001060</t>
  </si>
  <si>
    <t>07 09 0600102510</t>
  </si>
  <si>
    <t>0704              0301103070               611</t>
  </si>
  <si>
    <t>0705         0301103070          611</t>
  </si>
  <si>
    <t>0704 0301103070 612              БКВ1</t>
  </si>
  <si>
    <t>0704    9990001060 612                  БКВ 1</t>
  </si>
  <si>
    <t>0704      0301103070 612 Б003</t>
  </si>
  <si>
    <t>0704         0301103070 612 Б004</t>
  </si>
  <si>
    <t>0704       0301103070 612 Б006</t>
  </si>
  <si>
    <t>0704      0301103070 612 Б007</t>
  </si>
  <si>
    <t>0709      0600102510 612 Б003</t>
  </si>
  <si>
    <t>Директор  КГБ ПОУ НПГТ</t>
  </si>
  <si>
    <t>Банных О.А.</t>
  </si>
  <si>
    <t>Расшифровка расходов раздела 1 плана финансово-хозяйственной деятельности краевого государственного учреждения 
подведомственного министерству образования и науки Хабаровского края на 2021 год
и плановый период 2022 и 2023 годов.</t>
  </si>
  <si>
    <t>Расшифровка показателей по поступлениям и выплатам учреждения в разрезе поступлений от платной и иной приносящей доход деятельности               на 2021 год</t>
  </si>
  <si>
    <r>
      <t>и плановый период 20</t>
    </r>
    <r>
      <rPr>
        <b/>
        <u/>
        <sz val="10"/>
        <rFont val="Times New Roman"/>
        <family val="1"/>
        <charset val="204"/>
      </rPr>
      <t>22</t>
    </r>
    <r>
      <rPr>
        <b/>
        <sz val="10"/>
        <rFont val="Times New Roman"/>
        <family val="1"/>
        <charset val="204"/>
      </rPr>
      <t xml:space="preserve"> и 20</t>
    </r>
    <r>
      <rPr>
        <b/>
        <u/>
        <sz val="10"/>
        <rFont val="Times New Roman"/>
        <family val="1"/>
        <charset val="204"/>
      </rPr>
      <t xml:space="preserve">23 </t>
    </r>
    <r>
      <rPr>
        <b/>
        <sz val="10"/>
        <rFont val="Times New Roman"/>
        <family val="1"/>
        <charset val="204"/>
      </rPr>
      <t xml:space="preserve">годов </t>
    </r>
    <r>
      <rPr>
        <b/>
        <vertAlign val="superscript"/>
        <sz val="10"/>
        <rFont val="Times New Roman"/>
        <family val="1"/>
        <charset val="204"/>
      </rPr>
      <t>1</t>
    </r>
  </si>
  <si>
    <t>Расшифровка показателей по поступлениям и выплатам учреждения по иной субсидии на 2021 год</t>
  </si>
  <si>
    <t xml:space="preserve">Расшифровка показателей по поступлениям и выплатам учреждения в разрезе субсидии на выполнение государственного задания на 2021 год </t>
  </si>
  <si>
    <r>
      <t>и плановый период 20</t>
    </r>
    <r>
      <rPr>
        <b/>
        <u/>
        <sz val="14"/>
        <rFont val="Times New Roman"/>
        <family val="1"/>
        <charset val="204"/>
      </rPr>
      <t>22</t>
    </r>
    <r>
      <rPr>
        <b/>
        <sz val="14"/>
        <rFont val="Times New Roman"/>
        <family val="1"/>
        <charset val="204"/>
      </rPr>
      <t xml:space="preserve"> и 20</t>
    </r>
    <r>
      <rPr>
        <b/>
        <u/>
        <sz val="14"/>
        <rFont val="Times New Roman"/>
        <family val="1"/>
        <charset val="204"/>
      </rPr>
      <t xml:space="preserve">23 </t>
    </r>
    <r>
      <rPr>
        <b/>
        <sz val="14"/>
        <rFont val="Times New Roman"/>
        <family val="1"/>
        <charset val="204"/>
      </rPr>
      <t xml:space="preserve">годов </t>
    </r>
    <r>
      <rPr>
        <b/>
        <vertAlign val="superscript"/>
        <sz val="14"/>
        <rFont val="Times New Roman"/>
        <family val="1"/>
        <charset val="204"/>
      </rPr>
      <t>1</t>
    </r>
  </si>
  <si>
    <r>
      <t xml:space="preserve">Расшифровка сведений по выплатам на закупки товаров, работ, услуг учреждения в разрезе поступлений от </t>
    </r>
    <r>
      <rPr>
        <b/>
        <u/>
        <sz val="14"/>
        <rFont val="Times New Roman"/>
        <family val="1"/>
        <charset val="204"/>
      </rPr>
      <t>платной и иной приносящей доход деятельности</t>
    </r>
    <r>
      <rPr>
        <b/>
        <sz val="14"/>
        <rFont val="Times New Roman"/>
        <family val="1"/>
        <charset val="204"/>
      </rPr>
      <t xml:space="preserve"> на 2021 год </t>
    </r>
  </si>
  <si>
    <t>финансово-хозяйственной деятельности на 2021 г.</t>
  </si>
  <si>
    <t xml:space="preserve">                  и плановый период 2022 и 2023  годов </t>
  </si>
  <si>
    <t>Закупка энергетических ресурсов</t>
  </si>
  <si>
    <r>
      <t xml:space="preserve">                      от    "13" января  2021 г.  </t>
    </r>
    <r>
      <rPr>
        <vertAlign val="superscript"/>
        <sz val="12"/>
        <rFont val="Times New Roman"/>
        <family val="1"/>
        <charset val="204"/>
      </rPr>
      <t>2</t>
    </r>
  </si>
  <si>
    <t>"13" января  2021 г.</t>
  </si>
  <si>
    <r>
      <t xml:space="preserve">от    "13" января  2021 г.  </t>
    </r>
    <r>
      <rPr>
        <vertAlign val="superscript"/>
        <sz val="14"/>
        <rFont val="Times New Roman"/>
        <family val="1"/>
        <charset val="204"/>
      </rPr>
      <t>2</t>
    </r>
  </si>
  <si>
    <r>
      <t xml:space="preserve">от    "13" января  2021 г.  </t>
    </r>
    <r>
      <rPr>
        <vertAlign val="superscript"/>
        <sz val="10"/>
        <rFont val="Times New Roman"/>
        <family val="1"/>
        <charset val="204"/>
      </rPr>
      <t>2</t>
    </r>
  </si>
  <si>
    <t>"13" января 2021 г.</t>
  </si>
  <si>
    <t>КГБ ПОУ НПГТ  по состоянию на "13" января  2021 г.</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</si>
</sst>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Cyr"/>
      <charset val="204"/>
    </font>
    <font>
      <sz val="8"/>
      <name val="Times New Roman"/>
      <family val="1"/>
      <charset val="204"/>
    </font>
    <font>
      <sz val="7"/>
      <name val="Times New Roman"/>
      <family val="1"/>
      <charset val="204"/>
    </font>
    <font>
      <sz val="6"/>
      <name val="Times New Roman"/>
      <family val="1"/>
      <charset val="204"/>
    </font>
    <font>
      <b/>
      <sz val="8"/>
      <name val="Times New Roman"/>
      <family val="1"/>
      <charset val="204"/>
    </font>
    <font>
      <sz val="7"/>
      <color indexed="9"/>
      <name val="Times New Roman"/>
      <family val="1"/>
      <charset val="204"/>
    </font>
    <font>
      <vertAlign val="superscript"/>
      <sz val="7"/>
      <name val="Times New Roman"/>
      <family val="1"/>
      <charset val="204"/>
    </font>
    <font>
      <u/>
      <sz val="8"/>
      <name val="Times New Roman"/>
      <family val="1"/>
      <charset val="204"/>
    </font>
    <fon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9"/>
      <name val="Times New Roman"/>
      <family val="1"/>
      <charset val="204"/>
    </font>
    <font>
      <sz val="10"/>
      <name val="Times New Roman"/>
      <family val="1"/>
      <charset val="204"/>
    </font>
    <font>
      <u/>
      <sz val="10"/>
      <name val="Times New Roman"/>
      <family val="1"/>
      <charset val="204"/>
    </font>
    <font>
      <b/>
      <sz val="10"/>
      <name val="Times New Roman"/>
      <family val="1"/>
      <charset val="204"/>
    </font>
    <font>
      <vertAlign val="superscript"/>
      <sz val="10"/>
      <name val="Times New Roman"/>
      <family val="1"/>
      <charset val="204"/>
    </font>
    <font>
      <b/>
      <vertAlign val="superscript"/>
      <sz val="10"/>
      <name val="Times New Roman"/>
      <family val="1"/>
      <charset val="204"/>
    </font>
    <font>
      <i/>
      <sz val="6"/>
      <name val="Times New Roman"/>
      <family val="1"/>
      <charset val="204"/>
    </font>
    <font>
      <i/>
      <sz val="9"/>
      <name val="Times New Roman"/>
      <family val="1"/>
      <charset val="204"/>
    </font>
    <font>
      <b/>
      <u/>
      <sz val="8"/>
      <name val="Times New Roman"/>
      <family val="1"/>
      <charset val="204"/>
    </font>
    <font>
      <b/>
      <sz val="7"/>
      <name val="Times New Roman"/>
      <family val="1"/>
      <charset val="204"/>
    </font>
    <font>
      <b/>
      <sz val="6"/>
      <name val="Times New Roman"/>
      <family val="1"/>
      <charset val="204"/>
    </font>
    <font>
      <sz val="8"/>
      <color rgb="FFC00000"/>
      <name val="Times New Roman"/>
      <family val="1"/>
      <charset val="204"/>
    </font>
    <font>
      <sz val="7"/>
      <color rgb="FFC00000"/>
      <name val="Times New Roman"/>
      <family val="1"/>
      <charset val="204"/>
    </font>
    <font>
      <sz val="8"/>
      <color rgb="FF7030A0"/>
      <name val="Times New Roman"/>
      <family val="1"/>
      <charset val="204"/>
    </font>
    <font>
      <sz val="7"/>
      <color rgb="FF7030A0"/>
      <name val="Times New Roman"/>
      <family val="1"/>
      <charset val="204"/>
    </font>
    <font>
      <sz val="10"/>
      <color rgb="FFC00000"/>
      <name val="Times New Roman"/>
      <family val="1"/>
      <charset val="204"/>
    </font>
    <font>
      <sz val="10"/>
      <color rgb="FF7030A0"/>
      <name val="Times New Roman"/>
      <family val="1"/>
      <charset val="204"/>
    </font>
    <font>
      <b/>
      <sz val="10"/>
      <color rgb="FF7030A0"/>
      <name val="Times New Roman"/>
      <family val="1"/>
      <charset val="204"/>
    </font>
    <font>
      <b/>
      <u/>
      <sz val="10"/>
      <name val="Times New Roman"/>
      <family val="1"/>
      <charset val="204"/>
    </font>
    <font>
      <b/>
      <vertAlign val="superscript"/>
      <sz val="12"/>
      <name val="Times New Roman"/>
      <family val="1"/>
      <charset val="204"/>
    </font>
    <font>
      <sz val="11"/>
      <color theme="1"/>
      <name val="Calibri"/>
      <family val="2"/>
      <scheme val="minor"/>
    </font>
    <font>
      <sz val="10"/>
      <color theme="1"/>
      <name val="Times New Roman"/>
      <family val="1"/>
      <charset val="204"/>
    </font>
    <font>
      <b/>
      <sz val="10"/>
      <color theme="1"/>
      <name val="Times New Roman"/>
      <family val="1"/>
      <charset val="204"/>
    </font>
    <font>
      <sz val="14"/>
      <name val="Times New Roman"/>
      <family val="1"/>
      <charset val="204"/>
    </font>
    <font>
      <b/>
      <sz val="14"/>
      <name val="Times New Roman"/>
      <family val="1"/>
      <charset val="204"/>
    </font>
    <font>
      <b/>
      <u/>
      <sz val="14"/>
      <name val="Times New Roman"/>
      <family val="1"/>
      <charset val="204"/>
    </font>
    <font>
      <b/>
      <vertAlign val="superscript"/>
      <sz val="14"/>
      <name val="Times New Roman"/>
      <family val="1"/>
      <charset val="204"/>
    </font>
    <font>
      <vertAlign val="superscript"/>
      <sz val="14"/>
      <name val="Times New Roman"/>
      <family val="1"/>
      <charset val="204"/>
    </font>
    <font>
      <b/>
      <sz val="16"/>
      <color theme="1"/>
      <name val="Times New Roman"/>
      <family val="1"/>
      <charset val="204"/>
    </font>
    <font>
      <sz val="16"/>
      <color theme="1"/>
      <name val="Times New Roman"/>
      <family val="1"/>
      <charset val="204"/>
    </font>
    <font>
      <b/>
      <sz val="16"/>
      <name val="Times New Roman"/>
      <family val="1"/>
      <charset val="204"/>
    </font>
    <font>
      <sz val="16"/>
      <name val="Times New Roman"/>
      <family val="1"/>
      <charset val="204"/>
    </font>
    <font>
      <sz val="16"/>
      <color rgb="FF000000"/>
      <name val="Times New Roman"/>
      <family val="1"/>
      <charset val="204"/>
    </font>
    <font>
      <u/>
      <sz val="16"/>
      <name val="Times New Roman"/>
      <family val="1"/>
      <charset val="204"/>
    </font>
    <font>
      <u/>
      <sz val="11"/>
      <name val="Times New Roman"/>
      <family val="1"/>
      <charset val="204"/>
    </font>
    <font>
      <b/>
      <sz val="12"/>
      <color theme="1"/>
      <name val="Times New Roman"/>
      <family val="1"/>
      <charset val="204"/>
    </font>
    <font>
      <sz val="12"/>
      <color theme="1"/>
      <name val="Times New Roman"/>
      <family val="1"/>
      <charset val="204"/>
    </font>
    <font>
      <b/>
      <sz val="13"/>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249977111117893"/>
        <bgColor indexed="64"/>
      </patternFill>
    </fill>
  </fills>
  <borders count="41">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2">
    <xf numFmtId="0" fontId="0" fillId="0" borderId="0"/>
    <xf numFmtId="0" fontId="32" fillId="0" borderId="0"/>
  </cellStyleXfs>
  <cellXfs count="534">
    <xf numFmtId="0" fontId="0" fillId="0" borderId="0" xfId="0"/>
    <xf numFmtId="0" fontId="3" fillId="0" borderId="0" xfId="0" applyNumberFormat="1" applyFont="1" applyBorder="1" applyAlignment="1">
      <alignment horizontal="left"/>
    </xf>
    <xf numFmtId="0" fontId="3" fillId="0" borderId="0" xfId="0" applyNumberFormat="1" applyFont="1" applyBorder="1" applyAlignment="1">
      <alignment horizontal="center" vertical="top"/>
    </xf>
    <xf numFmtId="0" fontId="1" fillId="0" borderId="0" xfId="0" applyNumberFormat="1" applyFont="1" applyBorder="1" applyAlignment="1">
      <alignment horizontal="left"/>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2" fillId="0" borderId="0" xfId="0" applyNumberFormat="1" applyFont="1" applyBorder="1" applyAlignment="1">
      <alignment horizontal="left"/>
    </xf>
    <xf numFmtId="0" fontId="4" fillId="0" borderId="0" xfId="0" applyNumberFormat="1" applyFont="1" applyBorder="1" applyAlignment="1">
      <alignment horizontal="left"/>
    </xf>
    <xf numFmtId="0" fontId="1" fillId="0" borderId="0" xfId="0" applyNumberFormat="1" applyFont="1" applyFill="1" applyBorder="1" applyAlignment="1"/>
    <xf numFmtId="0" fontId="2" fillId="0" borderId="0" xfId="0" applyNumberFormat="1" applyFont="1" applyBorder="1" applyAlignment="1">
      <alignment horizontal="left" wrapText="1"/>
    </xf>
    <xf numFmtId="0" fontId="3" fillId="0" borderId="0" xfId="0" applyNumberFormat="1" applyFont="1" applyBorder="1" applyAlignment="1">
      <alignment vertical="top"/>
    </xf>
    <xf numFmtId="49" fontId="1" fillId="0" borderId="0" xfId="0" applyNumberFormat="1" applyFont="1" applyBorder="1" applyAlignment="1">
      <alignment horizontal="center"/>
    </xf>
    <xf numFmtId="49" fontId="1" fillId="0" borderId="14" xfId="0" applyNumberFormat="1" applyFont="1" applyBorder="1" applyAlignment="1">
      <alignment horizontal="center"/>
    </xf>
    <xf numFmtId="0" fontId="12" fillId="0" borderId="0" xfId="0" applyNumberFormat="1" applyFont="1" applyBorder="1" applyAlignment="1"/>
    <xf numFmtId="0" fontId="1" fillId="0" borderId="6" xfId="0" applyNumberFormat="1" applyFont="1" applyBorder="1" applyAlignment="1">
      <alignment horizontal="right"/>
    </xf>
    <xf numFmtId="0" fontId="12" fillId="0" borderId="6" xfId="0" applyNumberFormat="1" applyFont="1" applyBorder="1" applyAlignment="1"/>
    <xf numFmtId="0" fontId="13" fillId="0" borderId="14" xfId="0" applyNumberFormat="1" applyFont="1" applyBorder="1" applyAlignment="1">
      <alignment horizontal="center"/>
    </xf>
    <xf numFmtId="0" fontId="10" fillId="0" borderId="12" xfId="0" applyNumberFormat="1" applyFont="1" applyBorder="1" applyAlignment="1"/>
    <xf numFmtId="49" fontId="13" fillId="0" borderId="14" xfId="0" applyNumberFormat="1" applyFont="1" applyBorder="1" applyAlignment="1">
      <alignment horizontal="center" vertical="top"/>
    </xf>
    <xf numFmtId="49" fontId="15" fillId="0" borderId="14" xfId="0" applyNumberFormat="1" applyFont="1" applyBorder="1" applyAlignment="1">
      <alignment horizontal="center"/>
    </xf>
    <xf numFmtId="4" fontId="13" fillId="0" borderId="14" xfId="0" applyNumberFormat="1" applyFont="1" applyBorder="1" applyAlignment="1">
      <alignment horizontal="center"/>
    </xf>
    <xf numFmtId="0" fontId="13" fillId="0" borderId="14" xfId="0" applyNumberFormat="1" applyFont="1" applyFill="1" applyBorder="1" applyAlignment="1">
      <alignment horizontal="center"/>
    </xf>
    <xf numFmtId="0" fontId="12" fillId="0" borderId="0" xfId="0" applyNumberFormat="1" applyFont="1" applyBorder="1" applyAlignment="1">
      <alignment horizontal="right"/>
    </xf>
    <xf numFmtId="49" fontId="13" fillId="2" borderId="14" xfId="0" applyNumberFormat="1" applyFont="1" applyFill="1" applyBorder="1" applyAlignment="1">
      <alignment horizontal="center" wrapText="1"/>
    </xf>
    <xf numFmtId="0" fontId="1" fillId="2" borderId="0" xfId="0" applyNumberFormat="1" applyFont="1" applyFill="1" applyBorder="1" applyAlignment="1">
      <alignment horizontal="left"/>
    </xf>
    <xf numFmtId="0" fontId="23" fillId="0" borderId="0" xfId="0" applyNumberFormat="1" applyFont="1" applyBorder="1" applyAlignment="1">
      <alignment horizontal="left"/>
    </xf>
    <xf numFmtId="0" fontId="24" fillId="0" borderId="0" xfId="0" applyNumberFormat="1" applyFont="1" applyBorder="1" applyAlignment="1">
      <alignment horizontal="left"/>
    </xf>
    <xf numFmtId="0" fontId="25" fillId="0" borderId="0" xfId="0" applyNumberFormat="1" applyFont="1" applyBorder="1" applyAlignment="1">
      <alignment horizontal="left"/>
    </xf>
    <xf numFmtId="0" fontId="26" fillId="0" borderId="0" xfId="0" applyNumberFormat="1" applyFont="1" applyBorder="1" applyAlignment="1">
      <alignment horizontal="left"/>
    </xf>
    <xf numFmtId="4" fontId="1" fillId="0" borderId="0" xfId="0" applyNumberFormat="1" applyFont="1" applyBorder="1" applyAlignment="1">
      <alignment horizontal="left"/>
    </xf>
    <xf numFmtId="49" fontId="13" fillId="0" borderId="1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Fill="1" applyBorder="1" applyAlignment="1">
      <alignment horizontal="center"/>
    </xf>
    <xf numFmtId="49" fontId="13" fillId="0" borderId="14" xfId="0" applyNumberFormat="1" applyFont="1" applyBorder="1" applyAlignment="1"/>
    <xf numFmtId="0" fontId="1" fillId="0" borderId="0" xfId="0" applyNumberFormat="1" applyFont="1" applyFill="1" applyBorder="1" applyAlignment="1">
      <alignment horizontal="left"/>
    </xf>
    <xf numFmtId="0" fontId="13" fillId="0" borderId="14" xfId="0" applyNumberFormat="1" applyFont="1" applyFill="1" applyBorder="1" applyAlignment="1">
      <alignment horizontal="left" wrapText="1" indent="3"/>
    </xf>
    <xf numFmtId="49" fontId="13" fillId="0" borderId="14" xfId="0" applyNumberFormat="1" applyFont="1" applyFill="1" applyBorder="1" applyAlignment="1">
      <alignment horizontal="center"/>
    </xf>
    <xf numFmtId="0" fontId="13" fillId="0" borderId="14" xfId="0" applyNumberFormat="1" applyFont="1" applyFill="1" applyBorder="1" applyAlignment="1">
      <alignment horizontal="left" indent="3"/>
    </xf>
    <xf numFmtId="0" fontId="15" fillId="0" borderId="14" xfId="0" applyNumberFormat="1" applyFont="1" applyFill="1" applyBorder="1" applyAlignment="1">
      <alignment horizontal="left" wrapText="1" indent="1"/>
    </xf>
    <xf numFmtId="49" fontId="15" fillId="0" borderId="14" xfId="0" applyNumberFormat="1" applyFont="1" applyFill="1" applyBorder="1" applyAlignment="1">
      <alignment horizontal="center"/>
    </xf>
    <xf numFmtId="49" fontId="13" fillId="0" borderId="14" xfId="0" applyNumberFormat="1" applyFont="1" applyFill="1" applyBorder="1" applyAlignment="1">
      <alignment vertical="center"/>
    </xf>
    <xf numFmtId="0" fontId="10" fillId="0" borderId="0" xfId="0" applyNumberFormat="1" applyFont="1" applyFill="1" applyBorder="1" applyAlignment="1"/>
    <xf numFmtId="0" fontId="12" fillId="0" borderId="0" xfId="0" applyNumberFormat="1" applyFont="1" applyFill="1" applyBorder="1" applyAlignment="1"/>
    <xf numFmtId="0" fontId="10" fillId="0" borderId="0" xfId="0" applyNumberFormat="1" applyFont="1" applyFill="1" applyBorder="1" applyAlignment="1">
      <alignment horizontal="left"/>
    </xf>
    <xf numFmtId="0" fontId="12" fillId="0" borderId="6" xfId="0" applyNumberFormat="1" applyFont="1" applyFill="1" applyBorder="1" applyAlignment="1"/>
    <xf numFmtId="49" fontId="13" fillId="0" borderId="14" xfId="0" applyNumberFormat="1" applyFont="1" applyFill="1" applyBorder="1" applyAlignment="1">
      <alignment horizontal="center" vertical="top"/>
    </xf>
    <xf numFmtId="0" fontId="13" fillId="0" borderId="14" xfId="0" applyNumberFormat="1" applyFont="1" applyFill="1" applyBorder="1" applyAlignment="1">
      <alignment horizontal="left"/>
    </xf>
    <xf numFmtId="0" fontId="15" fillId="0" borderId="14" xfId="0" applyNumberFormat="1" applyFont="1" applyFill="1" applyBorder="1" applyAlignment="1">
      <alignment horizontal="left"/>
    </xf>
    <xf numFmtId="0" fontId="13" fillId="0" borderId="14" xfId="0" applyNumberFormat="1" applyFont="1" applyFill="1" applyBorder="1" applyAlignment="1">
      <alignment horizontal="left" wrapText="1" indent="1"/>
    </xf>
    <xf numFmtId="0" fontId="13" fillId="0" borderId="14" xfId="0" applyNumberFormat="1" applyFont="1" applyFill="1" applyBorder="1" applyAlignment="1">
      <alignment horizontal="left" wrapText="1" indent="2"/>
    </xf>
    <xf numFmtId="0" fontId="13" fillId="0" borderId="14" xfId="0" applyNumberFormat="1" applyFont="1" applyFill="1" applyBorder="1" applyAlignment="1">
      <alignment horizontal="left" wrapText="1" indent="4"/>
    </xf>
    <xf numFmtId="49" fontId="13" fillId="0" borderId="20" xfId="0" applyNumberFormat="1" applyFont="1" applyFill="1" applyBorder="1" applyAlignment="1"/>
    <xf numFmtId="0" fontId="13" fillId="0" borderId="14" xfId="0" applyNumberFormat="1" applyFont="1" applyFill="1" applyBorder="1" applyAlignment="1">
      <alignment horizontal="left" indent="4"/>
    </xf>
    <xf numFmtId="0" fontId="5"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21" fillId="0" borderId="0" xfId="0" applyNumberFormat="1" applyFont="1" applyFill="1" applyBorder="1" applyAlignment="1">
      <alignment horizontal="left"/>
    </xf>
    <xf numFmtId="49" fontId="13" fillId="0" borderId="14" xfId="0" applyNumberFormat="1" applyFont="1" applyFill="1" applyBorder="1" applyAlignment="1"/>
    <xf numFmtId="0" fontId="18" fillId="0" borderId="0" xfId="0" applyNumberFormat="1" applyFont="1" applyFill="1" applyBorder="1" applyAlignment="1">
      <alignment horizontal="center" vertical="top"/>
    </xf>
    <xf numFmtId="0" fontId="3" fillId="0" borderId="0" xfId="0" applyNumberFormat="1" applyFont="1" applyFill="1" applyBorder="1" applyAlignment="1">
      <alignment horizontal="left" vertical="top"/>
    </xf>
    <xf numFmtId="0" fontId="3" fillId="0" borderId="0" xfId="0" applyNumberFormat="1" applyFont="1" applyFill="1" applyBorder="1" applyAlignment="1">
      <alignment horizontal="left"/>
    </xf>
    <xf numFmtId="0" fontId="3" fillId="0" borderId="0" xfId="0" applyNumberFormat="1" applyFont="1" applyFill="1" applyBorder="1" applyAlignment="1">
      <alignment vertical="top"/>
    </xf>
    <xf numFmtId="0" fontId="3" fillId="0" borderId="0" xfId="0" applyNumberFormat="1" applyFont="1" applyFill="1" applyBorder="1" applyAlignment="1">
      <alignment horizontal="center" vertical="top"/>
    </xf>
    <xf numFmtId="0" fontId="2" fillId="0" borderId="0" xfId="0" applyNumberFormat="1" applyFont="1" applyFill="1" applyBorder="1" applyAlignment="1">
      <alignment horizontal="left" wrapText="1"/>
    </xf>
    <xf numFmtId="0" fontId="20" fillId="0" borderId="0" xfId="0" applyNumberFormat="1" applyFont="1" applyFill="1" applyBorder="1" applyAlignment="1">
      <alignment horizontal="left"/>
    </xf>
    <xf numFmtId="0" fontId="22" fillId="0" borderId="0" xfId="0" applyNumberFormat="1" applyFont="1" applyFill="1" applyBorder="1" applyAlignment="1">
      <alignment horizontal="center"/>
    </xf>
    <xf numFmtId="0" fontId="22" fillId="0" borderId="0" xfId="0" applyNumberFormat="1" applyFont="1" applyFill="1" applyBorder="1" applyAlignment="1">
      <alignment horizontal="left"/>
    </xf>
    <xf numFmtId="0" fontId="22" fillId="0" borderId="0" xfId="0" applyNumberFormat="1" applyFont="1" applyFill="1" applyBorder="1" applyAlignment="1">
      <alignment horizontal="center" vertical="top"/>
    </xf>
    <xf numFmtId="0" fontId="13"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27" fillId="0" borderId="0" xfId="0" applyNumberFormat="1" applyFont="1" applyBorder="1" applyAlignment="1">
      <alignment horizontal="left"/>
    </xf>
    <xf numFmtId="0" fontId="28" fillId="0" borderId="0" xfId="0" applyNumberFormat="1" applyFont="1" applyBorder="1" applyAlignment="1">
      <alignment horizontal="left"/>
    </xf>
    <xf numFmtId="0" fontId="13" fillId="0" borderId="0" xfId="0" applyNumberFormat="1" applyFont="1" applyBorder="1" applyAlignment="1">
      <alignment horizontal="left"/>
    </xf>
    <xf numFmtId="0" fontId="29" fillId="0" borderId="0" xfId="0" applyNumberFormat="1" applyFont="1" applyBorder="1" applyAlignment="1">
      <alignment horizontal="left"/>
    </xf>
    <xf numFmtId="4" fontId="15" fillId="0" borderId="14" xfId="0" applyNumberFormat="1" applyFont="1" applyFill="1" applyBorder="1" applyAlignment="1">
      <alignment horizontal="center"/>
    </xf>
    <xf numFmtId="0" fontId="15" fillId="0" borderId="0" xfId="0" applyNumberFormat="1" applyFont="1" applyBorder="1" applyAlignment="1">
      <alignment horizontal="left"/>
    </xf>
    <xf numFmtId="0" fontId="15" fillId="0" borderId="14" xfId="0" applyNumberFormat="1" applyFont="1" applyFill="1" applyBorder="1" applyAlignment="1">
      <alignment horizontal="center"/>
    </xf>
    <xf numFmtId="0" fontId="15" fillId="0" borderId="14" xfId="0" applyNumberFormat="1" applyFont="1" applyFill="1" applyBorder="1" applyAlignment="1">
      <alignment horizontal="center" vertical="top" wrapText="1"/>
    </xf>
    <xf numFmtId="49" fontId="15" fillId="0" borderId="14" xfId="0" applyNumberFormat="1" applyFont="1" applyFill="1" applyBorder="1" applyAlignment="1">
      <alignment horizontal="center" vertical="top"/>
    </xf>
    <xf numFmtId="0" fontId="13" fillId="0" borderId="14" xfId="0" applyNumberFormat="1" applyFont="1" applyFill="1" applyBorder="1" applyAlignment="1">
      <alignment horizontal="center" vertical="top" wrapText="1"/>
    </xf>
    <xf numFmtId="49" fontId="13" fillId="0" borderId="2" xfId="0" applyNumberFormat="1" applyFont="1" applyFill="1" applyBorder="1" applyAlignment="1">
      <alignment horizontal="center" vertical="top"/>
    </xf>
    <xf numFmtId="4" fontId="13" fillId="0" borderId="14" xfId="0" applyNumberFormat="1" applyFont="1" applyFill="1" applyBorder="1" applyAlignment="1">
      <alignment horizontal="center"/>
    </xf>
    <xf numFmtId="49" fontId="13" fillId="0" borderId="10" xfId="0" applyNumberFormat="1" applyFont="1" applyFill="1" applyBorder="1" applyAlignment="1">
      <alignment horizontal="center"/>
    </xf>
    <xf numFmtId="4" fontId="13" fillId="3" borderId="4" xfId="0" applyNumberFormat="1" applyFont="1" applyFill="1" applyBorder="1" applyAlignment="1">
      <alignment horizontal="center"/>
    </xf>
    <xf numFmtId="49" fontId="13" fillId="0" borderId="8" xfId="0" applyNumberFormat="1" applyFont="1" applyFill="1" applyBorder="1" applyAlignment="1">
      <alignment horizontal="center"/>
    </xf>
    <xf numFmtId="49" fontId="15" fillId="0" borderId="10" xfId="0" applyNumberFormat="1" applyFont="1" applyFill="1" applyBorder="1" applyAlignment="1">
      <alignment horizontal="center"/>
    </xf>
    <xf numFmtId="49" fontId="13" fillId="0" borderId="20" xfId="0" applyNumberFormat="1" applyFont="1" applyFill="1" applyBorder="1" applyAlignment="1">
      <alignment horizontal="center" vertical="top"/>
    </xf>
    <xf numFmtId="4" fontId="15" fillId="0" borderId="26" xfId="0" applyNumberFormat="1" applyFont="1" applyFill="1" applyBorder="1" applyAlignment="1">
      <alignment horizontal="center"/>
    </xf>
    <xf numFmtId="4" fontId="15" fillId="0" borderId="4" xfId="0" applyNumberFormat="1" applyFont="1" applyFill="1" applyBorder="1" applyAlignment="1">
      <alignment horizontal="center"/>
    </xf>
    <xf numFmtId="4" fontId="13" fillId="0" borderId="24" xfId="0" applyNumberFormat="1" applyFont="1" applyFill="1" applyBorder="1" applyAlignment="1">
      <alignment horizontal="center"/>
    </xf>
    <xf numFmtId="4" fontId="13" fillId="0" borderId="25" xfId="0" applyNumberFormat="1" applyFont="1" applyFill="1" applyBorder="1" applyAlignment="1">
      <alignment horizontal="center"/>
    </xf>
    <xf numFmtId="4" fontId="13" fillId="0" borderId="3"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4" xfId="0" applyNumberFormat="1" applyFont="1" applyFill="1" applyBorder="1" applyAlignment="1">
      <alignment horizontal="center"/>
    </xf>
    <xf numFmtId="0" fontId="13" fillId="0" borderId="26" xfId="0" applyNumberFormat="1" applyFont="1" applyFill="1" applyBorder="1" applyAlignment="1">
      <alignment horizontal="center"/>
    </xf>
    <xf numFmtId="4" fontId="15" fillId="0" borderId="27" xfId="0" applyNumberFormat="1" applyFont="1" applyFill="1" applyBorder="1" applyAlignment="1">
      <alignment horizontal="center"/>
    </xf>
    <xf numFmtId="4" fontId="15" fillId="0" borderId="28" xfId="0" applyNumberFormat="1" applyFont="1" applyFill="1" applyBorder="1" applyAlignment="1">
      <alignment horizontal="center"/>
    </xf>
    <xf numFmtId="0" fontId="13" fillId="0" borderId="9" xfId="0" applyNumberFormat="1" applyFont="1" applyFill="1" applyBorder="1" applyAlignment="1">
      <alignment horizontal="left"/>
    </xf>
    <xf numFmtId="0" fontId="13" fillId="0" borderId="9" xfId="0" applyNumberFormat="1" applyFont="1" applyFill="1" applyBorder="1" applyAlignment="1">
      <alignment horizontal="left" wrapText="1" indent="1"/>
    </xf>
    <xf numFmtId="0" fontId="13" fillId="0" borderId="9" xfId="0" applyNumberFormat="1" applyFont="1" applyFill="1" applyBorder="1" applyAlignment="1">
      <alignment horizontal="left" wrapText="1" indent="2"/>
    </xf>
    <xf numFmtId="0" fontId="13" fillId="0" borderId="9" xfId="0" applyNumberFormat="1" applyFont="1" applyFill="1" applyBorder="1" applyAlignment="1">
      <alignment horizontal="left" wrapText="1" indent="3"/>
    </xf>
    <xf numFmtId="0" fontId="13" fillId="0" borderId="26" xfId="0" applyNumberFormat="1" applyFont="1" applyFill="1" applyBorder="1" applyAlignment="1">
      <alignment horizontal="left" wrapText="1" indent="3"/>
    </xf>
    <xf numFmtId="0" fontId="13" fillId="0" borderId="26" xfId="0" applyNumberFormat="1" applyFont="1" applyFill="1" applyBorder="1" applyAlignment="1">
      <alignment horizontal="left" indent="3"/>
    </xf>
    <xf numFmtId="0" fontId="13" fillId="0" borderId="32" xfId="0" applyNumberFormat="1" applyFont="1" applyFill="1" applyBorder="1" applyAlignment="1">
      <alignment horizontal="left" wrapText="1" indent="3"/>
    </xf>
    <xf numFmtId="0" fontId="13" fillId="0" borderId="9" xfId="0" applyNumberFormat="1" applyFont="1" applyFill="1" applyBorder="1" applyAlignment="1">
      <alignment horizontal="left" wrapText="1" indent="4"/>
    </xf>
    <xf numFmtId="0" fontId="13" fillId="0" borderId="26" xfId="0" applyNumberFormat="1" applyFont="1" applyFill="1" applyBorder="1" applyAlignment="1">
      <alignment horizontal="left" wrapText="1" indent="4"/>
    </xf>
    <xf numFmtId="0" fontId="13" fillId="0" borderId="26" xfId="0" applyNumberFormat="1" applyFont="1" applyFill="1" applyBorder="1" applyAlignment="1">
      <alignment horizontal="left" wrapText="1" indent="1"/>
    </xf>
    <xf numFmtId="0" fontId="13" fillId="0" borderId="23" xfId="0" applyNumberFormat="1" applyFont="1" applyFill="1" applyBorder="1" applyAlignment="1">
      <alignment horizontal="left" indent="4"/>
    </xf>
    <xf numFmtId="0" fontId="13" fillId="0" borderId="7" xfId="0" applyNumberFormat="1" applyFont="1" applyFill="1" applyBorder="1" applyAlignment="1">
      <alignment horizontal="left" wrapText="1" indent="2"/>
    </xf>
    <xf numFmtId="49" fontId="13" fillId="0" borderId="28" xfId="0" applyNumberFormat="1" applyFont="1" applyFill="1" applyBorder="1" applyAlignment="1">
      <alignment horizontal="center"/>
    </xf>
    <xf numFmtId="49" fontId="13" fillId="0" borderId="23" xfId="0" applyNumberFormat="1" applyFont="1" applyFill="1" applyBorder="1" applyAlignment="1">
      <alignment horizontal="center" vertical="top"/>
    </xf>
    <xf numFmtId="0" fontId="13" fillId="0" borderId="26" xfId="0" applyNumberFormat="1" applyFont="1" applyFill="1" applyBorder="1" applyAlignment="1">
      <alignment horizontal="left"/>
    </xf>
    <xf numFmtId="0" fontId="13" fillId="0" borderId="26" xfId="0" applyNumberFormat="1" applyFont="1" applyFill="1" applyBorder="1" applyAlignment="1">
      <alignment horizontal="left" wrapText="1" indent="2"/>
    </xf>
    <xf numFmtId="0" fontId="13" fillId="0" borderId="26" xfId="0" applyNumberFormat="1" applyFont="1" applyFill="1" applyBorder="1" applyAlignment="1">
      <alignment horizontal="left" indent="4"/>
    </xf>
    <xf numFmtId="0" fontId="13" fillId="0" borderId="27" xfId="0" applyNumberFormat="1" applyFont="1" applyFill="1" applyBorder="1" applyAlignment="1">
      <alignment horizontal="left" wrapText="1" indent="2"/>
    </xf>
    <xf numFmtId="49" fontId="13" fillId="3" borderId="15" xfId="0" applyNumberFormat="1" applyFont="1" applyFill="1" applyBorder="1" applyAlignment="1">
      <alignment horizontal="center" vertical="top"/>
    </xf>
    <xf numFmtId="4" fontId="13" fillId="3" borderId="14" xfId="0" applyNumberFormat="1" applyFont="1" applyFill="1" applyBorder="1" applyAlignment="1">
      <alignment horizontal="center"/>
    </xf>
    <xf numFmtId="0" fontId="13" fillId="3" borderId="14" xfId="0" applyNumberFormat="1" applyFont="1" applyFill="1" applyBorder="1" applyAlignment="1">
      <alignment horizontal="center"/>
    </xf>
    <xf numFmtId="0" fontId="13" fillId="3" borderId="14" xfId="0" applyNumberFormat="1" applyFont="1" applyFill="1" applyBorder="1" applyAlignment="1">
      <alignment horizontal="center" vertical="top" wrapText="1"/>
    </xf>
    <xf numFmtId="49" fontId="13" fillId="3" borderId="20" xfId="0" applyNumberFormat="1" applyFont="1" applyFill="1" applyBorder="1" applyAlignment="1">
      <alignment horizontal="center" vertical="top"/>
    </xf>
    <xf numFmtId="0" fontId="13" fillId="0" borderId="26" xfId="0" applyNumberFormat="1" applyFont="1" applyFill="1" applyBorder="1" applyAlignment="1">
      <alignment horizontal="center" vertical="top" wrapText="1"/>
    </xf>
    <xf numFmtId="49" fontId="13" fillId="0" borderId="34" xfId="0" applyNumberFormat="1" applyFont="1" applyFill="1" applyBorder="1" applyAlignment="1">
      <alignment horizontal="center" vertical="top"/>
    </xf>
    <xf numFmtId="49" fontId="13" fillId="0" borderId="15" xfId="0" applyNumberFormat="1" applyFont="1" applyFill="1" applyBorder="1" applyAlignment="1">
      <alignment horizontal="center" vertical="top"/>
    </xf>
    <xf numFmtId="4" fontId="13" fillId="3" borderId="14" xfId="0" applyNumberFormat="1" applyFont="1" applyFill="1" applyBorder="1" applyAlignment="1"/>
    <xf numFmtId="4" fontId="13" fillId="3" borderId="28" xfId="0" applyNumberFormat="1" applyFont="1" applyFill="1" applyBorder="1" applyAlignment="1"/>
    <xf numFmtId="4" fontId="13" fillId="3" borderId="5" xfId="0" applyNumberFormat="1" applyFont="1" applyFill="1" applyBorder="1" applyAlignment="1"/>
    <xf numFmtId="49" fontId="13" fillId="0" borderId="26" xfId="0" applyNumberFormat="1" applyFont="1" applyFill="1" applyBorder="1" applyAlignment="1">
      <alignment horizontal="center" vertical="top"/>
    </xf>
    <xf numFmtId="49" fontId="13" fillId="0" borderId="26" xfId="0" applyNumberFormat="1" applyFont="1" applyFill="1" applyBorder="1" applyAlignment="1">
      <alignment horizontal="center"/>
    </xf>
    <xf numFmtId="49" fontId="13" fillId="0" borderId="26" xfId="0" applyNumberFormat="1" applyFont="1" applyFill="1" applyBorder="1" applyAlignment="1"/>
    <xf numFmtId="49" fontId="13" fillId="0" borderId="27" xfId="0" applyNumberFormat="1" applyFont="1" applyFill="1" applyBorder="1" applyAlignment="1"/>
    <xf numFmtId="0" fontId="13" fillId="0" borderId="28" xfId="0" applyNumberFormat="1" applyFont="1" applyFill="1" applyBorder="1" applyAlignment="1">
      <alignment horizontal="left" wrapText="1" indent="4"/>
    </xf>
    <xf numFmtId="0" fontId="13" fillId="0" borderId="14" xfId="0" applyNumberFormat="1" applyFont="1" applyBorder="1" applyAlignment="1">
      <alignment horizontal="center" vertical="top" wrapText="1"/>
    </xf>
    <xf numFmtId="4" fontId="4" fillId="0" borderId="0" xfId="0" applyNumberFormat="1" applyFont="1" applyBorder="1" applyAlignment="1">
      <alignment horizontal="left"/>
    </xf>
    <xf numFmtId="4" fontId="13" fillId="0" borderId="27"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5" xfId="0" applyNumberFormat="1" applyFont="1" applyFill="1" applyBorder="1" applyAlignment="1">
      <alignment horizontal="center"/>
    </xf>
    <xf numFmtId="4" fontId="13" fillId="3" borderId="4" xfId="0" applyNumberFormat="1" applyFont="1" applyFill="1" applyBorder="1" applyAlignment="1"/>
    <xf numFmtId="0" fontId="33" fillId="0" borderId="0" xfId="1" applyFont="1" applyFill="1"/>
    <xf numFmtId="4" fontId="33" fillId="0" borderId="0" xfId="1" applyNumberFormat="1" applyFont="1" applyFill="1"/>
    <xf numFmtId="0" fontId="33" fillId="0" borderId="14" xfId="1" applyFont="1" applyFill="1" applyBorder="1"/>
    <xf numFmtId="0" fontId="35" fillId="0" borderId="0" xfId="0" applyNumberFormat="1" applyFont="1" applyFill="1" applyBorder="1" applyAlignment="1">
      <alignment horizontal="left"/>
    </xf>
    <xf numFmtId="0" fontId="36" fillId="0" borderId="0" xfId="0" applyNumberFormat="1" applyFont="1" applyFill="1" applyBorder="1" applyAlignment="1">
      <alignment horizontal="left"/>
    </xf>
    <xf numFmtId="49" fontId="35" fillId="0" borderId="9" xfId="0" applyNumberFormat="1" applyFont="1" applyFill="1" applyBorder="1" applyAlignment="1">
      <alignment horizontal="center" vertical="top"/>
    </xf>
    <xf numFmtId="49" fontId="35" fillId="0" borderId="14" xfId="0" applyNumberFormat="1" applyFont="1" applyFill="1" applyBorder="1" applyAlignment="1">
      <alignment horizontal="center" vertical="top"/>
    </xf>
    <xf numFmtId="49" fontId="36" fillId="0" borderId="2" xfId="0" applyNumberFormat="1" applyFont="1" applyFill="1" applyBorder="1" applyAlignment="1">
      <alignment horizontal="center" vertical="top"/>
    </xf>
    <xf numFmtId="0" fontId="35" fillId="0" borderId="9" xfId="0" applyNumberFormat="1" applyFont="1" applyFill="1" applyBorder="1" applyAlignment="1">
      <alignment horizontal="left"/>
    </xf>
    <xf numFmtId="49" fontId="35" fillId="0" borderId="14" xfId="0" applyNumberFormat="1" applyFont="1" applyFill="1" applyBorder="1" applyAlignment="1">
      <alignment horizontal="center"/>
    </xf>
    <xf numFmtId="49" fontId="35" fillId="0" borderId="10" xfId="0" applyNumberFormat="1" applyFont="1" applyFill="1" applyBorder="1" applyAlignment="1">
      <alignment horizontal="center"/>
    </xf>
    <xf numFmtId="4" fontId="36" fillId="0" borderId="26" xfId="0" applyNumberFormat="1" applyFont="1" applyFill="1" applyBorder="1" applyAlignment="1">
      <alignment horizontal="center"/>
    </xf>
    <xf numFmtId="4" fontId="36" fillId="0" borderId="4" xfId="0" applyNumberFormat="1" applyFont="1" applyFill="1" applyBorder="1" applyAlignment="1">
      <alignment horizontal="center"/>
    </xf>
    <xf numFmtId="0" fontId="35" fillId="0" borderId="9" xfId="0" applyNumberFormat="1" applyFont="1" applyFill="1" applyBorder="1" applyAlignment="1">
      <alignment horizontal="left" wrapText="1" indent="1"/>
    </xf>
    <xf numFmtId="0" fontId="35" fillId="0" borderId="9" xfId="0" applyNumberFormat="1" applyFont="1" applyFill="1" applyBorder="1" applyAlignment="1">
      <alignment horizontal="left" wrapText="1" indent="2"/>
    </xf>
    <xf numFmtId="0" fontId="35" fillId="0" borderId="9" xfId="0" applyNumberFormat="1" applyFont="1" applyFill="1" applyBorder="1" applyAlignment="1">
      <alignment horizontal="left" wrapText="1" indent="3"/>
    </xf>
    <xf numFmtId="49" fontId="36" fillId="0" borderId="10" xfId="0" applyNumberFormat="1" applyFont="1" applyFill="1" applyBorder="1" applyAlignment="1">
      <alignment horizontal="center"/>
    </xf>
    <xf numFmtId="0" fontId="35" fillId="0" borderId="26" xfId="0" applyNumberFormat="1" applyFont="1" applyFill="1" applyBorder="1" applyAlignment="1">
      <alignment horizontal="left" wrapText="1" indent="3"/>
    </xf>
    <xf numFmtId="0" fontId="35" fillId="0" borderId="26" xfId="0" applyNumberFormat="1" applyFont="1" applyFill="1" applyBorder="1" applyAlignment="1">
      <alignment horizontal="left" indent="3"/>
    </xf>
    <xf numFmtId="49" fontId="35" fillId="0" borderId="14" xfId="0" applyNumberFormat="1" applyFont="1" applyFill="1" applyBorder="1" applyAlignment="1">
      <alignment vertical="center"/>
    </xf>
    <xf numFmtId="0" fontId="35" fillId="0" borderId="32" xfId="0" applyNumberFormat="1" applyFont="1" applyFill="1" applyBorder="1" applyAlignment="1">
      <alignment horizontal="left" wrapText="1" indent="3"/>
    </xf>
    <xf numFmtId="0" fontId="35" fillId="0" borderId="9" xfId="0" applyNumberFormat="1" applyFont="1" applyFill="1" applyBorder="1" applyAlignment="1">
      <alignment horizontal="left" wrapText="1" indent="4"/>
    </xf>
    <xf numFmtId="0" fontId="35" fillId="0" borderId="26" xfId="0" applyNumberFormat="1" applyFont="1" applyFill="1" applyBorder="1" applyAlignment="1">
      <alignment horizontal="left" wrapText="1" indent="4"/>
    </xf>
    <xf numFmtId="49" fontId="35" fillId="0" borderId="20" xfId="0" applyNumberFormat="1" applyFont="1" applyFill="1" applyBorder="1" applyAlignment="1"/>
    <xf numFmtId="49" fontId="35" fillId="0" borderId="10" xfId="0" applyNumberFormat="1" applyFont="1" applyFill="1" applyBorder="1" applyAlignment="1">
      <alignment horizontal="center" wrapText="1"/>
    </xf>
    <xf numFmtId="0" fontId="35" fillId="0" borderId="23" xfId="0" applyNumberFormat="1" applyFont="1" applyFill="1" applyBorder="1" applyAlignment="1">
      <alignment horizontal="left" indent="4"/>
    </xf>
    <xf numFmtId="0" fontId="35" fillId="0" borderId="7" xfId="0" applyNumberFormat="1" applyFont="1" applyFill="1" applyBorder="1" applyAlignment="1">
      <alignment horizontal="left" wrapText="1" indent="2"/>
    </xf>
    <xf numFmtId="49" fontId="35" fillId="0" borderId="28" xfId="0" applyNumberFormat="1" applyFont="1" applyFill="1" applyBorder="1" applyAlignment="1">
      <alignment horizontal="center"/>
    </xf>
    <xf numFmtId="49" fontId="35" fillId="0" borderId="8" xfId="0" applyNumberFormat="1" applyFont="1" applyFill="1" applyBorder="1" applyAlignment="1">
      <alignment horizontal="center"/>
    </xf>
    <xf numFmtId="49" fontId="35" fillId="0" borderId="26" xfId="0" applyNumberFormat="1" applyFont="1" applyFill="1" applyBorder="1" applyAlignment="1">
      <alignment horizontal="center" vertical="top"/>
    </xf>
    <xf numFmtId="49" fontId="35" fillId="0" borderId="4" xfId="0" applyNumberFormat="1" applyFont="1" applyFill="1" applyBorder="1" applyAlignment="1">
      <alignment horizontal="center" vertical="top"/>
    </xf>
    <xf numFmtId="4" fontId="35" fillId="0" borderId="14" xfId="0" applyNumberFormat="1" applyFont="1" applyFill="1" applyBorder="1" applyAlignment="1">
      <alignment horizontal="center"/>
    </xf>
    <xf numFmtId="4" fontId="35" fillId="0" borderId="4" xfId="0" applyNumberFormat="1" applyFont="1" applyFill="1" applyBorder="1" applyAlignment="1">
      <alignment horizontal="center"/>
    </xf>
    <xf numFmtId="49" fontId="35" fillId="0" borderId="26" xfId="0" applyNumberFormat="1" applyFont="1" applyFill="1" applyBorder="1" applyAlignment="1">
      <alignment horizontal="center"/>
    </xf>
    <xf numFmtId="0" fontId="35" fillId="0" borderId="14" xfId="0" applyNumberFormat="1" applyFont="1" applyFill="1" applyBorder="1" applyAlignment="1">
      <alignment horizontal="left" wrapText="1" indent="3"/>
    </xf>
    <xf numFmtId="0" fontId="35" fillId="0" borderId="14" xfId="0" applyNumberFormat="1" applyFont="1" applyFill="1" applyBorder="1" applyAlignment="1">
      <alignment horizontal="left" wrapText="1" indent="2"/>
    </xf>
    <xf numFmtId="49" fontId="35" fillId="0" borderId="26" xfId="0" applyNumberFormat="1" applyFont="1" applyFill="1" applyBorder="1" applyAlignment="1"/>
    <xf numFmtId="0" fontId="35" fillId="0" borderId="14" xfId="0" applyNumberFormat="1" applyFont="1" applyFill="1" applyBorder="1" applyAlignment="1">
      <alignment horizontal="left" wrapText="1" indent="4"/>
    </xf>
    <xf numFmtId="49" fontId="35" fillId="0" borderId="27" xfId="0" applyNumberFormat="1" applyFont="1" applyFill="1" applyBorder="1" applyAlignment="1"/>
    <xf numFmtId="0" fontId="35" fillId="0" borderId="28" xfId="0" applyNumberFormat="1" applyFont="1" applyFill="1" applyBorder="1" applyAlignment="1">
      <alignment horizontal="left" wrapText="1" indent="4"/>
    </xf>
    <xf numFmtId="4" fontId="35" fillId="0" borderId="28" xfId="0" applyNumberFormat="1" applyFont="1" applyFill="1" applyBorder="1" applyAlignment="1">
      <alignment horizontal="center"/>
    </xf>
    <xf numFmtId="4" fontId="35" fillId="0" borderId="5" xfId="0" applyNumberFormat="1" applyFont="1" applyFill="1" applyBorder="1" applyAlignment="1">
      <alignment horizontal="center"/>
    </xf>
    <xf numFmtId="0" fontId="41" fillId="0" borderId="0" xfId="1" applyFont="1" applyFill="1"/>
    <xf numFmtId="0" fontId="41" fillId="0" borderId="0" xfId="1" applyFont="1" applyFill="1" applyAlignment="1">
      <alignment horizontal="center"/>
    </xf>
    <xf numFmtId="0" fontId="41" fillId="0" borderId="14" xfId="1" applyFont="1" applyFill="1" applyBorder="1" applyAlignment="1">
      <alignment horizontal="left" wrapText="1" indent="2"/>
    </xf>
    <xf numFmtId="0" fontId="41" fillId="0" borderId="14" xfId="1" applyFont="1" applyFill="1" applyBorder="1" applyAlignment="1">
      <alignment horizontal="center" vertical="center"/>
    </xf>
    <xf numFmtId="4" fontId="43" fillId="0" borderId="14" xfId="1" applyNumberFormat="1" applyFont="1" applyFill="1" applyBorder="1" applyAlignment="1">
      <alignment horizontal="center"/>
    </xf>
    <xf numFmtId="0" fontId="44" fillId="0" borderId="14" xfId="1" applyFont="1" applyFill="1" applyBorder="1" applyAlignment="1">
      <alignment horizontal="left" wrapText="1" indent="2"/>
    </xf>
    <xf numFmtId="0" fontId="44" fillId="0" borderId="14" xfId="1" applyFont="1" applyFill="1" applyBorder="1" applyAlignment="1">
      <alignment horizontal="center" vertical="center"/>
    </xf>
    <xf numFmtId="49" fontId="43" fillId="0" borderId="14" xfId="1" applyNumberFormat="1" applyFont="1" applyFill="1" applyBorder="1" applyAlignment="1">
      <alignment horizontal="center" vertical="center"/>
    </xf>
    <xf numFmtId="0" fontId="42" fillId="0" borderId="0" xfId="1" applyNumberFormat="1" applyFont="1" applyFill="1" applyBorder="1" applyAlignment="1">
      <alignment horizontal="left" wrapText="1"/>
    </xf>
    <xf numFmtId="4" fontId="42" fillId="0" borderId="0" xfId="1" applyNumberFormat="1" applyFont="1" applyFill="1" applyBorder="1" applyAlignment="1">
      <alignment horizontal="center" vertical="center"/>
    </xf>
    <xf numFmtId="4" fontId="42" fillId="0" borderId="0" xfId="1" applyNumberFormat="1" applyFont="1" applyFill="1" applyBorder="1" applyAlignment="1">
      <alignment horizontal="center"/>
    </xf>
    <xf numFmtId="4" fontId="41" fillId="0" borderId="0" xfId="1" applyNumberFormat="1" applyFont="1" applyFill="1"/>
    <xf numFmtId="0" fontId="43" fillId="0" borderId="0" xfId="1" applyNumberFormat="1" applyFont="1" applyBorder="1" applyAlignment="1">
      <alignment horizontal="left"/>
    </xf>
    <xf numFmtId="0" fontId="43" fillId="0" borderId="0" xfId="1" applyNumberFormat="1" applyFont="1" applyFill="1" applyBorder="1" applyAlignment="1">
      <alignment horizontal="center"/>
    </xf>
    <xf numFmtId="0" fontId="43" fillId="0" borderId="0" xfId="1" applyNumberFormat="1" applyFont="1" applyBorder="1" applyAlignment="1">
      <alignment horizontal="center"/>
    </xf>
    <xf numFmtId="0" fontId="43" fillId="0" borderId="0" xfId="1" applyNumberFormat="1" applyFont="1" applyBorder="1" applyAlignment="1">
      <alignment horizontal="center" vertical="top"/>
    </xf>
    <xf numFmtId="49" fontId="43" fillId="0" borderId="0" xfId="1" applyNumberFormat="1" applyFont="1" applyBorder="1" applyAlignment="1">
      <alignment horizontal="left"/>
    </xf>
    <xf numFmtId="0" fontId="43" fillId="0" borderId="0" xfId="1" applyNumberFormat="1" applyFont="1" applyBorder="1" applyAlignment="1">
      <alignment horizontal="center"/>
    </xf>
    <xf numFmtId="49" fontId="36" fillId="0" borderId="14" xfId="0" applyNumberFormat="1" applyFont="1" applyFill="1" applyBorder="1" applyAlignment="1">
      <alignment horizontal="center" vertical="top"/>
    </xf>
    <xf numFmtId="49" fontId="13" fillId="0" borderId="26" xfId="0" applyNumberFormat="1" applyFont="1" applyFill="1" applyBorder="1" applyAlignment="1">
      <alignment horizontal="center" vertical="center"/>
    </xf>
    <xf numFmtId="0" fontId="35" fillId="0" borderId="14" xfId="0" applyNumberFormat="1" applyFont="1" applyFill="1" applyBorder="1" applyAlignment="1">
      <alignment horizontal="left" vertical="center" wrapText="1"/>
    </xf>
    <xf numFmtId="49" fontId="35" fillId="0" borderId="14" xfId="0" applyNumberFormat="1" applyFont="1" applyFill="1" applyBorder="1" applyAlignment="1">
      <alignment horizontal="center" vertical="center"/>
    </xf>
    <xf numFmtId="4" fontId="36" fillId="0" borderId="14" xfId="0" applyNumberFormat="1" applyFont="1" applyFill="1" applyBorder="1" applyAlignment="1">
      <alignment horizontal="center" vertical="center"/>
    </xf>
    <xf numFmtId="0" fontId="1" fillId="0" borderId="0" xfId="0" applyNumberFormat="1" applyFont="1" applyBorder="1" applyAlignment="1">
      <alignment horizontal="left" vertical="center"/>
    </xf>
    <xf numFmtId="49" fontId="13" fillId="0" borderId="27" xfId="0" applyNumberFormat="1" applyFont="1" applyFill="1" applyBorder="1" applyAlignment="1">
      <alignment vertical="center"/>
    </xf>
    <xf numFmtId="0" fontId="35" fillId="0" borderId="28" xfId="0" applyNumberFormat="1" applyFont="1" applyFill="1" applyBorder="1" applyAlignment="1">
      <alignment horizontal="left" vertical="center" wrapText="1"/>
    </xf>
    <xf numFmtId="49" fontId="35" fillId="0" borderId="28" xfId="0" applyNumberFormat="1" applyFont="1" applyFill="1" applyBorder="1" applyAlignment="1">
      <alignment horizontal="center" vertical="center"/>
    </xf>
    <xf numFmtId="4" fontId="36" fillId="0" borderId="28" xfId="0" applyNumberFormat="1" applyFont="1" applyFill="1" applyBorder="1" applyAlignment="1">
      <alignment horizontal="center" vertical="center"/>
    </xf>
    <xf numFmtId="0" fontId="36" fillId="4" borderId="9" xfId="0" applyNumberFormat="1" applyFont="1" applyFill="1" applyBorder="1" applyAlignment="1">
      <alignment horizontal="left"/>
    </xf>
    <xf numFmtId="49" fontId="36" fillId="4" borderId="14" xfId="0" applyNumberFormat="1" applyFont="1" applyFill="1" applyBorder="1" applyAlignment="1">
      <alignment horizontal="center"/>
    </xf>
    <xf numFmtId="49" fontId="35" fillId="4" borderId="10" xfId="0" applyNumberFormat="1" applyFont="1" applyFill="1" applyBorder="1" applyAlignment="1">
      <alignment horizontal="center"/>
    </xf>
    <xf numFmtId="4" fontId="36" fillId="4" borderId="14" xfId="0" applyNumberFormat="1" applyFont="1" applyFill="1" applyBorder="1" applyAlignment="1">
      <alignment horizontal="center"/>
    </xf>
    <xf numFmtId="4" fontId="35" fillId="4" borderId="26" xfId="0" applyNumberFormat="1" applyFont="1" applyFill="1" applyBorder="1" applyAlignment="1">
      <alignment horizontal="center"/>
    </xf>
    <xf numFmtId="4" fontId="35" fillId="4" borderId="14" xfId="0" applyNumberFormat="1" applyFont="1" applyFill="1" applyBorder="1" applyAlignment="1">
      <alignment horizontal="center"/>
    </xf>
    <xf numFmtId="4" fontId="35" fillId="4" borderId="4" xfId="0" applyNumberFormat="1" applyFont="1" applyFill="1" applyBorder="1" applyAlignment="1">
      <alignment horizontal="center"/>
    </xf>
    <xf numFmtId="4" fontId="35" fillId="0" borderId="26" xfId="0" applyNumberFormat="1" applyFont="1" applyFill="1" applyBorder="1" applyAlignment="1">
      <alignment horizontal="center"/>
    </xf>
    <xf numFmtId="4" fontId="35" fillId="0" borderId="27" xfId="0" applyNumberFormat="1" applyFont="1" applyFill="1" applyBorder="1" applyAlignment="1">
      <alignment horizontal="center"/>
    </xf>
    <xf numFmtId="0" fontId="46" fillId="0" borderId="0" xfId="0" applyNumberFormat="1" applyFont="1" applyFill="1" applyBorder="1" applyAlignment="1">
      <alignment horizontal="center"/>
    </xf>
    <xf numFmtId="4" fontId="35" fillId="0" borderId="24" xfId="0" applyNumberFormat="1" applyFont="1" applyFill="1" applyBorder="1" applyAlignment="1">
      <alignment horizontal="center"/>
    </xf>
    <xf numFmtId="0" fontId="28"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4" fontId="43" fillId="0" borderId="14" xfId="1" applyNumberFormat="1" applyFont="1" applyFill="1" applyBorder="1" applyAlignment="1">
      <alignment horizontal="center" vertical="center"/>
    </xf>
    <xf numFmtId="0" fontId="33" fillId="0" borderId="14" xfId="1" applyFont="1" applyFill="1" applyBorder="1" applyAlignment="1">
      <alignment horizontal="center" vertical="center"/>
    </xf>
    <xf numFmtId="0" fontId="41" fillId="0" borderId="14" xfId="1" applyFont="1" applyFill="1" applyBorder="1" applyAlignment="1">
      <alignment horizontal="center" vertical="center" wrapText="1"/>
    </xf>
    <xf numFmtId="0" fontId="33" fillId="0" borderId="0" xfId="1" applyFont="1" applyFill="1" applyAlignment="1">
      <alignment horizontal="center" vertical="center"/>
    </xf>
    <xf numFmtId="0" fontId="13" fillId="0" borderId="14"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xf>
    <xf numFmtId="0" fontId="13" fillId="0" borderId="26" xfId="0" applyNumberFormat="1" applyFont="1" applyFill="1" applyBorder="1" applyAlignment="1">
      <alignment horizontal="center" vertical="center" wrapText="1"/>
    </xf>
    <xf numFmtId="49" fontId="35" fillId="0" borderId="20" xfId="0" applyNumberFormat="1" applyFont="1" applyFill="1" applyBorder="1" applyAlignment="1">
      <alignment horizontal="center" vertical="top"/>
    </xf>
    <xf numFmtId="49" fontId="35" fillId="0" borderId="11" xfId="0" applyNumberFormat="1" applyFont="1" applyFill="1" applyBorder="1" applyAlignment="1">
      <alignment horizontal="center" vertical="top"/>
    </xf>
    <xf numFmtId="0" fontId="1" fillId="4" borderId="0" xfId="0" applyNumberFormat="1" applyFont="1" applyFill="1" applyBorder="1" applyAlignment="1">
      <alignment horizontal="left"/>
    </xf>
    <xf numFmtId="0" fontId="36" fillId="5" borderId="9" xfId="0" applyNumberFormat="1" applyFont="1" applyFill="1" applyBorder="1" applyAlignment="1">
      <alignment horizontal="left" wrapText="1" indent="1"/>
    </xf>
    <xf numFmtId="49" fontId="35" fillId="5" borderId="14" xfId="0" applyNumberFormat="1" applyFont="1" applyFill="1" applyBorder="1" applyAlignment="1">
      <alignment horizontal="center"/>
    </xf>
    <xf numFmtId="49" fontId="35" fillId="5" borderId="10" xfId="0" applyNumberFormat="1" applyFont="1" applyFill="1" applyBorder="1" applyAlignment="1">
      <alignment horizontal="center"/>
    </xf>
    <xf numFmtId="4" fontId="36" fillId="5" borderId="26" xfId="0" applyNumberFormat="1" applyFont="1" applyFill="1" applyBorder="1" applyAlignment="1">
      <alignment horizontal="center"/>
    </xf>
    <xf numFmtId="4" fontId="35" fillId="5" borderId="26" xfId="0" applyNumberFormat="1" applyFont="1" applyFill="1" applyBorder="1" applyAlignment="1">
      <alignment horizontal="center"/>
    </xf>
    <xf numFmtId="0" fontId="1" fillId="5" borderId="0" xfId="0" applyNumberFormat="1" applyFont="1" applyFill="1" applyBorder="1" applyAlignment="1">
      <alignment horizontal="left"/>
    </xf>
    <xf numFmtId="49" fontId="36" fillId="5" borderId="14" xfId="0" applyNumberFormat="1" applyFont="1" applyFill="1" applyBorder="1" applyAlignment="1">
      <alignment horizontal="center"/>
    </xf>
    <xf numFmtId="49" fontId="36" fillId="5" borderId="10" xfId="0" applyNumberFormat="1" applyFont="1" applyFill="1" applyBorder="1" applyAlignment="1">
      <alignment horizontal="center"/>
    </xf>
    <xf numFmtId="0" fontId="4" fillId="5" borderId="0" xfId="0" applyNumberFormat="1" applyFont="1" applyFill="1" applyBorder="1" applyAlignment="1">
      <alignment horizontal="left"/>
    </xf>
    <xf numFmtId="0" fontId="36" fillId="5" borderId="26" xfId="0" applyNumberFormat="1" applyFont="1" applyFill="1" applyBorder="1" applyAlignment="1">
      <alignment horizontal="left" wrapText="1" indent="1"/>
    </xf>
    <xf numFmtId="0" fontId="35" fillId="5" borderId="9" xfId="0" applyNumberFormat="1" applyFont="1" applyFill="1" applyBorder="1" applyAlignment="1">
      <alignment horizontal="left" wrapText="1" indent="2"/>
    </xf>
    <xf numFmtId="0" fontId="35" fillId="5" borderId="9" xfId="0" applyNumberFormat="1" applyFont="1" applyFill="1" applyBorder="1" applyAlignment="1">
      <alignment horizontal="left" wrapText="1" indent="1"/>
    </xf>
    <xf numFmtId="0" fontId="35" fillId="5" borderId="26" xfId="0" applyNumberFormat="1" applyFont="1" applyFill="1" applyBorder="1" applyAlignment="1">
      <alignment horizontal="left" wrapText="1" indent="1"/>
    </xf>
    <xf numFmtId="4" fontId="36" fillId="0" borderId="36" xfId="0" applyNumberFormat="1" applyFont="1" applyFill="1" applyBorder="1" applyAlignment="1">
      <alignment horizontal="center"/>
    </xf>
    <xf numFmtId="4" fontId="36" fillId="0" borderId="9" xfId="0" applyNumberFormat="1" applyFont="1" applyFill="1" applyBorder="1" applyAlignment="1">
      <alignment horizontal="center"/>
    </xf>
    <xf numFmtId="4" fontId="36" fillId="4" borderId="9" xfId="0" applyNumberFormat="1" applyFont="1" applyFill="1" applyBorder="1" applyAlignment="1">
      <alignment horizontal="center"/>
    </xf>
    <xf numFmtId="4" fontId="36" fillId="5" borderId="9" xfId="0" applyNumberFormat="1" applyFont="1" applyFill="1" applyBorder="1" applyAlignment="1">
      <alignment horizontal="center"/>
    </xf>
    <xf numFmtId="4" fontId="36" fillId="0" borderId="7" xfId="0" applyNumberFormat="1" applyFont="1" applyFill="1" applyBorder="1" applyAlignment="1">
      <alignment horizontal="center"/>
    </xf>
    <xf numFmtId="4" fontId="35" fillId="5" borderId="14" xfId="0" applyNumberFormat="1" applyFont="1" applyFill="1" applyBorder="1" applyAlignment="1">
      <alignment horizontal="center"/>
    </xf>
    <xf numFmtId="4" fontId="35" fillId="0" borderId="3" xfId="0" applyNumberFormat="1" applyFont="1" applyFill="1" applyBorder="1" applyAlignment="1">
      <alignment horizontal="center"/>
    </xf>
    <xf numFmtId="4" fontId="35" fillId="5" borderId="4" xfId="0" applyNumberFormat="1" applyFont="1" applyFill="1" applyBorder="1" applyAlignment="1">
      <alignment horizontal="center"/>
    </xf>
    <xf numFmtId="4" fontId="36" fillId="5" borderId="4" xfId="0" applyNumberFormat="1" applyFont="1" applyFill="1" applyBorder="1" applyAlignment="1">
      <alignment horizontal="center"/>
    </xf>
    <xf numFmtId="0" fontId="9" fillId="0" borderId="13" xfId="0" applyNumberFormat="1" applyFont="1" applyFill="1" applyBorder="1" applyAlignment="1">
      <alignment horizontal="center" vertical="center"/>
    </xf>
    <xf numFmtId="0" fontId="9" fillId="0" borderId="25"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wrapText="1"/>
    </xf>
    <xf numFmtId="0" fontId="10" fillId="0" borderId="14" xfId="0" applyNumberFormat="1" applyFont="1" applyFill="1" applyBorder="1" applyAlignment="1">
      <alignment horizontal="center"/>
    </xf>
    <xf numFmtId="0" fontId="9" fillId="0" borderId="1" xfId="0" applyNumberFormat="1" applyFont="1" applyFill="1" applyBorder="1" applyAlignment="1">
      <alignment horizontal="center" vertical="top" wrapText="1"/>
    </xf>
    <xf numFmtId="0" fontId="10" fillId="0" borderId="14" xfId="0" applyNumberFormat="1" applyFont="1" applyFill="1" applyBorder="1" applyAlignment="1">
      <alignment horizontal="center" vertical="top" wrapText="1"/>
    </xf>
    <xf numFmtId="0" fontId="10" fillId="0" borderId="12" xfId="0" applyNumberFormat="1" applyFont="1" applyFill="1" applyBorder="1" applyAlignment="1">
      <alignment horizontal="center" vertical="top" wrapText="1"/>
    </xf>
    <xf numFmtId="0" fontId="10" fillId="0" borderId="10" xfId="0" applyNumberFormat="1" applyFont="1" applyFill="1" applyBorder="1" applyAlignment="1">
      <alignment horizontal="center"/>
    </xf>
    <xf numFmtId="0" fontId="9" fillId="0" borderId="14" xfId="0" applyNumberFormat="1" applyFont="1" applyFill="1" applyBorder="1" applyAlignment="1">
      <alignment horizontal="center"/>
    </xf>
    <xf numFmtId="0" fontId="13" fillId="0" borderId="32" xfId="0" applyNumberFormat="1" applyFont="1" applyFill="1" applyBorder="1" applyAlignment="1">
      <alignment horizontal="left"/>
    </xf>
    <xf numFmtId="49" fontId="13" fillId="0" borderId="21" xfId="0" applyNumberFormat="1" applyFont="1" applyFill="1" applyBorder="1" applyAlignment="1">
      <alignment horizontal="center"/>
    </xf>
    <xf numFmtId="49" fontId="13" fillId="0" borderId="1" xfId="0" applyNumberFormat="1" applyFont="1" applyFill="1" applyBorder="1" applyAlignment="1">
      <alignment horizontal="center"/>
    </xf>
    <xf numFmtId="4" fontId="15" fillId="0" borderId="35" xfId="0" applyNumberFormat="1" applyFont="1" applyFill="1" applyBorder="1" applyAlignment="1">
      <alignment horizontal="center"/>
    </xf>
    <xf numFmtId="49" fontId="13" fillId="0" borderId="7" xfId="0" applyNumberFormat="1" applyFont="1" applyFill="1" applyBorder="1" applyAlignment="1">
      <alignment horizontal="center" vertical="top"/>
    </xf>
    <xf numFmtId="49" fontId="13" fillId="0" borderId="28" xfId="0" applyNumberFormat="1" applyFont="1" applyFill="1" applyBorder="1" applyAlignment="1">
      <alignment horizontal="center" vertical="top"/>
    </xf>
    <xf numFmtId="49" fontId="15" fillId="0" borderId="28" xfId="0" applyNumberFormat="1" applyFont="1" applyFill="1" applyBorder="1" applyAlignment="1">
      <alignment horizontal="center" vertical="top"/>
    </xf>
    <xf numFmtId="49" fontId="15" fillId="0" borderId="38" xfId="0" applyNumberFormat="1" applyFont="1" applyFill="1" applyBorder="1" applyAlignment="1">
      <alignment horizontal="center" vertical="center" wrapText="1"/>
    </xf>
    <xf numFmtId="49" fontId="15" fillId="0" borderId="39" xfId="0" applyNumberFormat="1" applyFont="1" applyFill="1" applyBorder="1" applyAlignment="1">
      <alignment horizontal="center" vertical="center" wrapText="1"/>
    </xf>
    <xf numFmtId="49" fontId="15" fillId="0" borderId="30" xfId="0" applyNumberFormat="1" applyFont="1" applyFill="1" applyBorder="1" applyAlignment="1">
      <alignment horizontal="center" vertical="center" wrapText="1"/>
    </xf>
    <xf numFmtId="0" fontId="13" fillId="0" borderId="18" xfId="0" applyNumberFormat="1" applyFont="1" applyFill="1" applyBorder="1" applyAlignment="1">
      <alignment horizontal="center"/>
    </xf>
    <xf numFmtId="0" fontId="13" fillId="0" borderId="18" xfId="0" applyNumberFormat="1" applyFont="1" applyFill="1" applyBorder="1" applyAlignment="1">
      <alignment horizontal="center" vertical="top" wrapText="1"/>
    </xf>
    <xf numFmtId="49" fontId="13" fillId="0" borderId="4" xfId="0" applyNumberFormat="1" applyFont="1" applyFill="1" applyBorder="1" applyAlignment="1">
      <alignment horizontal="center" vertical="top"/>
    </xf>
    <xf numFmtId="49" fontId="13" fillId="0" borderId="33" xfId="0" applyNumberFormat="1" applyFont="1" applyFill="1" applyBorder="1" applyAlignment="1">
      <alignment horizontal="center" vertical="top"/>
    </xf>
    <xf numFmtId="49" fontId="13" fillId="0" borderId="5" xfId="0" applyNumberFormat="1" applyFont="1" applyFill="1" applyBorder="1" applyAlignment="1">
      <alignment horizontal="center" vertical="top"/>
    </xf>
    <xf numFmtId="4" fontId="13" fillId="0" borderId="26" xfId="0" applyNumberFormat="1" applyFont="1" applyFill="1" applyBorder="1" applyAlignment="1">
      <alignment horizontal="center" vertical="center"/>
    </xf>
    <xf numFmtId="4" fontId="13" fillId="0" borderId="14"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xf>
    <xf numFmtId="4" fontId="13" fillId="0" borderId="37" xfId="0" applyNumberFormat="1" applyFont="1" applyFill="1" applyBorder="1" applyAlignment="1">
      <alignment horizontal="center"/>
    </xf>
    <xf numFmtId="4" fontId="13" fillId="0" borderId="21" xfId="0" applyNumberFormat="1" applyFont="1" applyFill="1" applyBorder="1" applyAlignment="1">
      <alignment horizontal="center"/>
    </xf>
    <xf numFmtId="4" fontId="13" fillId="0" borderId="16" xfId="0" applyNumberFormat="1" applyFont="1" applyFill="1" applyBorder="1" applyAlignment="1">
      <alignment horizontal="center"/>
    </xf>
    <xf numFmtId="4" fontId="13" fillId="0" borderId="18" xfId="0" applyNumberFormat="1" applyFont="1" applyFill="1" applyBorder="1" applyAlignment="1">
      <alignment horizontal="center"/>
    </xf>
    <xf numFmtId="4" fontId="15" fillId="0" borderId="26" xfId="0" applyNumberFormat="1" applyFont="1" applyFill="1" applyBorder="1" applyAlignment="1">
      <alignment horizontal="center" vertical="center"/>
    </xf>
    <xf numFmtId="4" fontId="15" fillId="0" borderId="14" xfId="0" applyNumberFormat="1" applyFont="1" applyFill="1" applyBorder="1" applyAlignment="1">
      <alignment horizontal="center" vertical="center"/>
    </xf>
    <xf numFmtId="4" fontId="15" fillId="0" borderId="4" xfId="0" applyNumberFormat="1" applyFont="1" applyFill="1" applyBorder="1" applyAlignment="1">
      <alignment horizontal="center" vertical="center"/>
    </xf>
    <xf numFmtId="4" fontId="15" fillId="0" borderId="18" xfId="0" applyNumberFormat="1" applyFont="1" applyFill="1" applyBorder="1" applyAlignment="1">
      <alignment horizontal="center"/>
    </xf>
    <xf numFmtId="4" fontId="13" fillId="0" borderId="27" xfId="0" applyNumberFormat="1" applyFont="1" applyFill="1" applyBorder="1" applyAlignment="1">
      <alignment horizontal="center" vertical="center"/>
    </xf>
    <xf numFmtId="4" fontId="13" fillId="0" borderId="28" xfId="0" applyNumberFormat="1" applyFont="1" applyFill="1" applyBorder="1" applyAlignment="1">
      <alignment horizontal="center" vertical="center"/>
    </xf>
    <xf numFmtId="4" fontId="13" fillId="0" borderId="5" xfId="0" applyNumberFormat="1" applyFont="1" applyFill="1" applyBorder="1" applyAlignment="1">
      <alignment horizontal="center" vertical="center"/>
    </xf>
    <xf numFmtId="4" fontId="13" fillId="0" borderId="33" xfId="0" applyNumberFormat="1" applyFont="1" applyFill="1" applyBorder="1" applyAlignment="1">
      <alignment horizontal="center"/>
    </xf>
    <xf numFmtId="0" fontId="15" fillId="4" borderId="9" xfId="0" applyNumberFormat="1" applyFont="1" applyFill="1" applyBorder="1" applyAlignment="1">
      <alignment horizontal="left"/>
    </xf>
    <xf numFmtId="49" fontId="15" fillId="4" borderId="14" xfId="0" applyNumberFormat="1" applyFont="1" applyFill="1" applyBorder="1" applyAlignment="1">
      <alignment horizontal="center"/>
    </xf>
    <xf numFmtId="49" fontId="13" fillId="4" borderId="10" xfId="0" applyNumberFormat="1" applyFont="1" applyFill="1" applyBorder="1" applyAlignment="1">
      <alignment horizontal="center"/>
    </xf>
    <xf numFmtId="4" fontId="15" fillId="4" borderId="26" xfId="0" applyNumberFormat="1" applyFont="1" applyFill="1" applyBorder="1" applyAlignment="1">
      <alignment horizontal="center"/>
    </xf>
    <xf numFmtId="4" fontId="13" fillId="4" borderId="26" xfId="0" applyNumberFormat="1" applyFont="1" applyFill="1" applyBorder="1" applyAlignment="1">
      <alignment horizontal="center" vertical="center"/>
    </xf>
    <xf numFmtId="4" fontId="13" fillId="4" borderId="14" xfId="0" applyNumberFormat="1" applyFont="1" applyFill="1" applyBorder="1" applyAlignment="1">
      <alignment horizontal="center" vertical="center"/>
    </xf>
    <xf numFmtId="4" fontId="13" fillId="4" borderId="4" xfId="0" applyNumberFormat="1" applyFont="1" applyFill="1" applyBorder="1" applyAlignment="1">
      <alignment horizontal="center" vertical="center"/>
    </xf>
    <xf numFmtId="4" fontId="13" fillId="4" borderId="18" xfId="0" applyNumberFormat="1" applyFont="1" applyFill="1" applyBorder="1" applyAlignment="1">
      <alignment horizontal="center"/>
    </xf>
    <xf numFmtId="4" fontId="13" fillId="4" borderId="14" xfId="0" applyNumberFormat="1" applyFont="1" applyFill="1" applyBorder="1" applyAlignment="1">
      <alignment horizontal="center"/>
    </xf>
    <xf numFmtId="4" fontId="13" fillId="4" borderId="4" xfId="0" applyNumberFormat="1" applyFont="1" applyFill="1" applyBorder="1" applyAlignment="1">
      <alignment horizontal="center"/>
    </xf>
    <xf numFmtId="4" fontId="1" fillId="4" borderId="0" xfId="0" applyNumberFormat="1" applyFont="1" applyFill="1" applyBorder="1" applyAlignment="1">
      <alignment horizontal="left"/>
    </xf>
    <xf numFmtId="4" fontId="15" fillId="4" borderId="14" xfId="0" applyNumberFormat="1" applyFont="1" applyFill="1" applyBorder="1" applyAlignment="1">
      <alignment horizontal="center"/>
    </xf>
    <xf numFmtId="4" fontId="4" fillId="0" borderId="0" xfId="0" applyNumberFormat="1" applyFont="1" applyFill="1" applyBorder="1" applyAlignment="1">
      <alignment horizontal="left"/>
    </xf>
    <xf numFmtId="4" fontId="1" fillId="0" borderId="0" xfId="0" applyNumberFormat="1" applyFont="1" applyFill="1" applyBorder="1" applyAlignment="1">
      <alignment horizontal="left"/>
    </xf>
    <xf numFmtId="0" fontId="13" fillId="5" borderId="9" xfId="0" applyNumberFormat="1" applyFont="1" applyFill="1" applyBorder="1" applyAlignment="1">
      <alignment horizontal="left" wrapText="1" indent="1"/>
    </xf>
    <xf numFmtId="49" fontId="13" fillId="5" borderId="14" xfId="0" applyNumberFormat="1" applyFont="1" applyFill="1" applyBorder="1" applyAlignment="1">
      <alignment horizontal="center"/>
    </xf>
    <xf numFmtId="49" fontId="13" fillId="5" borderId="10" xfId="0" applyNumberFormat="1" applyFont="1" applyFill="1" applyBorder="1" applyAlignment="1">
      <alignment horizontal="center"/>
    </xf>
    <xf numFmtId="4" fontId="15" fillId="5" borderId="26" xfId="0" applyNumberFormat="1" applyFont="1" applyFill="1" applyBorder="1" applyAlignment="1">
      <alignment horizontal="center"/>
    </xf>
    <xf numFmtId="4" fontId="13" fillId="5" borderId="26" xfId="0" applyNumberFormat="1" applyFont="1" applyFill="1" applyBorder="1" applyAlignment="1">
      <alignment horizontal="center" vertical="center"/>
    </xf>
    <xf numFmtId="4" fontId="13" fillId="5" borderId="14" xfId="0" applyNumberFormat="1" applyFont="1" applyFill="1" applyBorder="1" applyAlignment="1">
      <alignment horizontal="center" vertical="center"/>
    </xf>
    <xf numFmtId="4" fontId="13" fillId="5" borderId="4" xfId="0" applyNumberFormat="1" applyFont="1" applyFill="1" applyBorder="1" applyAlignment="1">
      <alignment horizontal="center" vertical="center"/>
    </xf>
    <xf numFmtId="4" fontId="13" fillId="5" borderId="18" xfId="0" applyNumberFormat="1" applyFont="1" applyFill="1" applyBorder="1" applyAlignment="1">
      <alignment horizontal="center"/>
    </xf>
    <xf numFmtId="4" fontId="13" fillId="5" borderId="14" xfId="0" applyNumberFormat="1" applyFont="1" applyFill="1" applyBorder="1" applyAlignment="1">
      <alignment horizontal="center"/>
    </xf>
    <xf numFmtId="4" fontId="13" fillId="5" borderId="4" xfId="0" applyNumberFormat="1" applyFont="1" applyFill="1" applyBorder="1" applyAlignment="1">
      <alignment horizontal="center"/>
    </xf>
    <xf numFmtId="4" fontId="1" fillId="5" borderId="0" xfId="0" applyNumberFormat="1" applyFont="1" applyFill="1" applyBorder="1" applyAlignment="1">
      <alignment horizontal="left"/>
    </xf>
    <xf numFmtId="0" fontId="15" fillId="5" borderId="9" xfId="0" applyNumberFormat="1" applyFont="1" applyFill="1" applyBorder="1" applyAlignment="1">
      <alignment horizontal="left" wrapText="1" indent="1"/>
    </xf>
    <xf numFmtId="49" fontId="15" fillId="5" borderId="14" xfId="0" applyNumberFormat="1" applyFont="1" applyFill="1" applyBorder="1" applyAlignment="1">
      <alignment horizontal="center"/>
    </xf>
    <xf numFmtId="49" fontId="15" fillId="5" borderId="10" xfId="0" applyNumberFormat="1" applyFont="1" applyFill="1" applyBorder="1" applyAlignment="1">
      <alignment horizontal="center"/>
    </xf>
    <xf numFmtId="4" fontId="15" fillId="5" borderId="26" xfId="0" applyNumberFormat="1" applyFont="1" applyFill="1" applyBorder="1" applyAlignment="1">
      <alignment horizontal="center" vertical="center"/>
    </xf>
    <xf numFmtId="4" fontId="15" fillId="5" borderId="14" xfId="0" applyNumberFormat="1" applyFont="1" applyFill="1" applyBorder="1" applyAlignment="1">
      <alignment horizontal="center" vertical="center"/>
    </xf>
    <xf numFmtId="4" fontId="15" fillId="5" borderId="4" xfId="0" applyNumberFormat="1" applyFont="1" applyFill="1" applyBorder="1" applyAlignment="1">
      <alignment horizontal="center" vertical="center"/>
    </xf>
    <xf numFmtId="4" fontId="15" fillId="5" borderId="18" xfId="0" applyNumberFormat="1" applyFont="1" applyFill="1" applyBorder="1" applyAlignment="1">
      <alignment horizontal="center"/>
    </xf>
    <xf numFmtId="4" fontId="15" fillId="5" borderId="14" xfId="0" applyNumberFormat="1" applyFont="1" applyFill="1" applyBorder="1" applyAlignment="1">
      <alignment horizontal="center"/>
    </xf>
    <xf numFmtId="4" fontId="15" fillId="5" borderId="4" xfId="0" applyNumberFormat="1" applyFont="1" applyFill="1" applyBorder="1" applyAlignment="1">
      <alignment horizontal="center"/>
    </xf>
    <xf numFmtId="4" fontId="4" fillId="5" borderId="0" xfId="0" applyNumberFormat="1" applyFont="1" applyFill="1" applyBorder="1" applyAlignment="1">
      <alignment horizontal="left"/>
    </xf>
    <xf numFmtId="0" fontId="13" fillId="5" borderId="9" xfId="0" applyNumberFormat="1" applyFont="1" applyFill="1" applyBorder="1" applyAlignment="1">
      <alignment horizontal="left" wrapText="1" indent="2"/>
    </xf>
    <xf numFmtId="0" fontId="13" fillId="5" borderId="26" xfId="0" applyNumberFormat="1" applyFont="1" applyFill="1" applyBorder="1" applyAlignment="1">
      <alignment horizontal="left" wrapText="1" indent="1"/>
    </xf>
    <xf numFmtId="0" fontId="13" fillId="0" borderId="3" xfId="0" applyNumberFormat="1" applyFont="1" applyFill="1" applyBorder="1" applyAlignment="1">
      <alignment horizontal="center" vertical="center" wrapText="1"/>
    </xf>
    <xf numFmtId="0" fontId="15" fillId="4" borderId="26" xfId="0" applyNumberFormat="1" applyFont="1" applyFill="1" applyBorder="1" applyAlignment="1">
      <alignment horizontal="left"/>
    </xf>
    <xf numFmtId="4" fontId="13" fillId="4" borderId="26" xfId="0" applyNumberFormat="1" applyFont="1" applyFill="1" applyBorder="1" applyAlignment="1">
      <alignment horizontal="center"/>
    </xf>
    <xf numFmtId="0" fontId="13" fillId="4" borderId="0" xfId="0" applyNumberFormat="1" applyFont="1" applyFill="1" applyBorder="1" applyAlignment="1">
      <alignment horizontal="left"/>
    </xf>
    <xf numFmtId="4" fontId="13" fillId="5" borderId="26" xfId="0" applyNumberFormat="1" applyFont="1" applyFill="1" applyBorder="1" applyAlignment="1">
      <alignment horizontal="center"/>
    </xf>
    <xf numFmtId="0" fontId="13" fillId="5" borderId="0" xfId="0" applyNumberFormat="1" applyFont="1" applyFill="1" applyBorder="1" applyAlignment="1">
      <alignment horizontal="left"/>
    </xf>
    <xf numFmtId="0" fontId="15" fillId="5" borderId="26" xfId="0" applyNumberFormat="1" applyFont="1" applyFill="1" applyBorder="1" applyAlignment="1">
      <alignment horizontal="left" wrapText="1" indent="1"/>
    </xf>
    <xf numFmtId="0" fontId="15" fillId="5" borderId="0" xfId="0" applyNumberFormat="1" applyFont="1" applyFill="1" applyBorder="1" applyAlignment="1">
      <alignment horizontal="left"/>
    </xf>
    <xf numFmtId="49" fontId="13" fillId="5" borderId="10" xfId="0" applyNumberFormat="1" applyFont="1" applyFill="1" applyBorder="1" applyAlignment="1"/>
    <xf numFmtId="0" fontId="13" fillId="5" borderId="26" xfId="0" applyNumberFormat="1" applyFont="1" applyFill="1" applyBorder="1" applyAlignment="1">
      <alignment horizontal="left" wrapText="1" indent="2"/>
    </xf>
    <xf numFmtId="0" fontId="15" fillId="4" borderId="14" xfId="0" applyNumberFormat="1" applyFont="1" applyFill="1" applyBorder="1" applyAlignment="1">
      <alignment horizontal="left"/>
    </xf>
    <xf numFmtId="49" fontId="13" fillId="4" borderId="14" xfId="0" applyNumberFormat="1" applyFont="1" applyFill="1" applyBorder="1" applyAlignment="1">
      <alignment horizontal="center"/>
    </xf>
    <xf numFmtId="0" fontId="13" fillId="4" borderId="14" xfId="0" applyNumberFormat="1" applyFont="1" applyFill="1" applyBorder="1" applyAlignment="1">
      <alignment horizontal="center"/>
    </xf>
    <xf numFmtId="0" fontId="13" fillId="5" borderId="14" xfId="0" applyNumberFormat="1" applyFont="1" applyFill="1" applyBorder="1" applyAlignment="1">
      <alignment horizontal="left" wrapText="1" indent="1"/>
    </xf>
    <xf numFmtId="0" fontId="13" fillId="5" borderId="14" xfId="0" applyNumberFormat="1" applyFont="1" applyFill="1" applyBorder="1" applyAlignment="1">
      <alignment horizontal="center"/>
    </xf>
    <xf numFmtId="0" fontId="13" fillId="4" borderId="14" xfId="0" applyNumberFormat="1" applyFont="1" applyFill="1" applyBorder="1" applyAlignment="1">
      <alignment horizontal="left" wrapText="1"/>
    </xf>
    <xf numFmtId="4" fontId="13" fillId="0" borderId="26" xfId="0" applyNumberFormat="1" applyFont="1" applyFill="1" applyBorder="1" applyAlignment="1"/>
    <xf numFmtId="4" fontId="13" fillId="0" borderId="14" xfId="0" applyNumberFormat="1" applyFont="1" applyFill="1" applyBorder="1" applyAlignment="1"/>
    <xf numFmtId="4" fontId="13" fillId="0" borderId="4" xfId="0" applyNumberFormat="1" applyFont="1" applyFill="1" applyBorder="1" applyAlignment="1"/>
    <xf numFmtId="4" fontId="13" fillId="0" borderId="27" xfId="0" applyNumberFormat="1" applyFont="1" applyFill="1" applyBorder="1" applyAlignment="1"/>
    <xf numFmtId="4" fontId="13" fillId="0" borderId="28" xfId="0" applyNumberFormat="1" applyFont="1" applyFill="1" applyBorder="1" applyAlignment="1"/>
    <xf numFmtId="4" fontId="13" fillId="0" borderId="5" xfId="0" applyNumberFormat="1" applyFont="1" applyFill="1" applyBorder="1" applyAlignment="1"/>
    <xf numFmtId="0" fontId="7" fillId="0" borderId="0" xfId="0" applyNumberFormat="1" applyFont="1" applyFill="1" applyBorder="1" applyAlignment="1">
      <alignment horizontal="left"/>
    </xf>
    <xf numFmtId="0" fontId="3" fillId="0" borderId="0" xfId="0" applyNumberFormat="1" applyFont="1" applyFill="1" applyBorder="1" applyAlignment="1">
      <alignment horizontal="center"/>
    </xf>
    <xf numFmtId="49" fontId="15" fillId="4" borderId="26" xfId="0" applyNumberFormat="1" applyFont="1" applyFill="1" applyBorder="1" applyAlignment="1">
      <alignment horizontal="center"/>
    </xf>
    <xf numFmtId="4" fontId="13" fillId="4" borderId="24" xfId="0" applyNumberFormat="1" applyFont="1" applyFill="1" applyBorder="1" applyAlignment="1">
      <alignment horizontal="center"/>
    </xf>
    <xf numFmtId="4" fontId="13" fillId="4" borderId="25" xfId="0" applyNumberFormat="1" applyFont="1" applyFill="1" applyBorder="1" applyAlignment="1">
      <alignment horizontal="center"/>
    </xf>
    <xf numFmtId="4" fontId="13" fillId="4" borderId="3" xfId="0" applyNumberFormat="1" applyFont="1" applyFill="1" applyBorder="1" applyAlignment="1">
      <alignment horizontal="center"/>
    </xf>
    <xf numFmtId="49" fontId="13" fillId="4" borderId="26" xfId="0" applyNumberFormat="1" applyFont="1" applyFill="1" applyBorder="1" applyAlignment="1">
      <alignment horizontal="center"/>
    </xf>
    <xf numFmtId="49" fontId="13" fillId="5" borderId="26" xfId="0" applyNumberFormat="1" applyFont="1" applyFill="1" applyBorder="1" applyAlignment="1">
      <alignment horizontal="center"/>
    </xf>
    <xf numFmtId="49" fontId="35" fillId="0" borderId="34" xfId="0" applyNumberFormat="1" applyFont="1" applyFill="1" applyBorder="1" applyAlignment="1">
      <alignment horizontal="center" vertical="top"/>
    </xf>
    <xf numFmtId="4" fontId="35" fillId="0" borderId="26" xfId="0" applyNumberFormat="1" applyFont="1" applyFill="1" applyBorder="1" applyAlignment="1">
      <alignment horizontal="center" vertical="center"/>
    </xf>
    <xf numFmtId="4" fontId="35" fillId="0" borderId="27" xfId="0" applyNumberFormat="1" applyFont="1" applyFill="1" applyBorder="1" applyAlignment="1">
      <alignment vertical="center"/>
    </xf>
    <xf numFmtId="0" fontId="36" fillId="4" borderId="14" xfId="0" applyNumberFormat="1" applyFont="1" applyFill="1" applyBorder="1" applyAlignment="1">
      <alignment horizontal="left"/>
    </xf>
    <xf numFmtId="49" fontId="35" fillId="4" borderId="14" xfId="0" applyNumberFormat="1" applyFont="1" applyFill="1" applyBorder="1" applyAlignment="1">
      <alignment horizontal="center"/>
    </xf>
    <xf numFmtId="4" fontId="35" fillId="4" borderId="24" xfId="0" applyNumberFormat="1" applyFont="1" applyFill="1" applyBorder="1" applyAlignment="1">
      <alignment horizontal="center"/>
    </xf>
    <xf numFmtId="49" fontId="13" fillId="4" borderId="26" xfId="0" applyNumberFormat="1" applyFont="1" applyFill="1" applyBorder="1" applyAlignment="1">
      <alignment horizontal="center" vertical="center"/>
    </xf>
    <xf numFmtId="0" fontId="35" fillId="4" borderId="14" xfId="0" applyNumberFormat="1" applyFont="1" applyFill="1" applyBorder="1" applyAlignment="1">
      <alignment horizontal="left" vertical="center" wrapText="1"/>
    </xf>
    <xf numFmtId="49" fontId="35" fillId="4" borderId="14" xfId="0" applyNumberFormat="1" applyFont="1" applyFill="1" applyBorder="1" applyAlignment="1">
      <alignment horizontal="center" vertical="center"/>
    </xf>
    <xf numFmtId="4" fontId="36" fillId="4" borderId="14" xfId="0" applyNumberFormat="1" applyFont="1" applyFill="1" applyBorder="1" applyAlignment="1">
      <alignment horizontal="center" vertical="center"/>
    </xf>
    <xf numFmtId="4" fontId="35" fillId="4" borderId="26" xfId="0" applyNumberFormat="1" applyFont="1" applyFill="1" applyBorder="1" applyAlignment="1">
      <alignment horizontal="center" vertical="center"/>
    </xf>
    <xf numFmtId="0" fontId="1" fillId="4" borderId="0" xfId="0" applyNumberFormat="1" applyFont="1" applyFill="1" applyBorder="1" applyAlignment="1">
      <alignment horizontal="left" vertical="center"/>
    </xf>
    <xf numFmtId="49" fontId="13" fillId="5" borderId="26" xfId="0" applyNumberFormat="1" applyFont="1" applyFill="1" applyBorder="1" applyAlignment="1">
      <alignment horizontal="center" vertical="center"/>
    </xf>
    <xf numFmtId="0" fontId="35" fillId="5" borderId="14" xfId="0" applyNumberFormat="1" applyFont="1" applyFill="1" applyBorder="1" applyAlignment="1">
      <alignment horizontal="left" vertical="center" wrapText="1"/>
    </xf>
    <xf numFmtId="49" fontId="35" fillId="5" borderId="14" xfId="0" applyNumberFormat="1" applyFont="1" applyFill="1" applyBorder="1" applyAlignment="1">
      <alignment horizontal="center" vertical="center"/>
    </xf>
    <xf numFmtId="4" fontId="36" fillId="5" borderId="14" xfId="0" applyNumberFormat="1" applyFont="1" applyFill="1" applyBorder="1" applyAlignment="1">
      <alignment horizontal="center" vertical="center"/>
    </xf>
    <xf numFmtId="4" fontId="35" fillId="5" borderId="26" xfId="0" applyNumberFormat="1" applyFont="1" applyFill="1" applyBorder="1" applyAlignment="1">
      <alignment horizontal="center" vertical="center"/>
    </xf>
    <xf numFmtId="0" fontId="1" fillId="5" borderId="0" xfId="0" applyNumberFormat="1" applyFont="1" applyFill="1" applyBorder="1" applyAlignment="1">
      <alignment horizontal="left" vertical="center"/>
    </xf>
    <xf numFmtId="0" fontId="15" fillId="0" borderId="24"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5" fillId="0" borderId="14" xfId="0" applyNumberFormat="1" applyFont="1" applyFill="1" applyBorder="1" applyAlignment="1">
      <alignment horizontal="center" vertical="center"/>
    </xf>
    <xf numFmtId="0" fontId="13" fillId="0" borderId="26"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xf>
    <xf numFmtId="49" fontId="36" fillId="4" borderId="26" xfId="0" applyNumberFormat="1" applyFont="1" applyFill="1" applyBorder="1" applyAlignment="1">
      <alignment horizontal="center"/>
    </xf>
    <xf numFmtId="49" fontId="35" fillId="4" borderId="26" xfId="0" applyNumberFormat="1" applyFont="1" applyFill="1" applyBorder="1" applyAlignment="1">
      <alignment horizontal="center"/>
    </xf>
    <xf numFmtId="0" fontId="35" fillId="4" borderId="14" xfId="0" applyNumberFormat="1" applyFont="1" applyFill="1" applyBorder="1" applyAlignment="1">
      <alignment horizontal="left" wrapText="1"/>
    </xf>
    <xf numFmtId="49" fontId="35" fillId="5" borderId="26" xfId="0" applyNumberFormat="1" applyFont="1" applyFill="1" applyBorder="1" applyAlignment="1">
      <alignment horizontal="center"/>
    </xf>
    <xf numFmtId="0" fontId="35" fillId="5" borderId="14" xfId="0" applyNumberFormat="1" applyFont="1" applyFill="1" applyBorder="1" applyAlignment="1">
      <alignment horizontal="left" wrapText="1" indent="1"/>
    </xf>
    <xf numFmtId="4" fontId="43" fillId="0" borderId="10" xfId="1" applyNumberFormat="1" applyFont="1" applyFill="1" applyBorder="1" applyAlignment="1">
      <alignment horizontal="center"/>
    </xf>
    <xf numFmtId="4" fontId="43" fillId="0" borderId="10" xfId="1" applyNumberFormat="1" applyFont="1" applyFill="1" applyBorder="1" applyAlignment="1">
      <alignment horizontal="center" vertical="center"/>
    </xf>
    <xf numFmtId="4" fontId="43" fillId="0" borderId="26" xfId="1" applyNumberFormat="1" applyFont="1" applyFill="1" applyBorder="1" applyAlignment="1">
      <alignment horizontal="center"/>
    </xf>
    <xf numFmtId="4" fontId="43" fillId="0" borderId="4" xfId="1" applyNumberFormat="1" applyFont="1" applyFill="1" applyBorder="1" applyAlignment="1">
      <alignment horizontal="center"/>
    </xf>
    <xf numFmtId="4" fontId="43" fillId="0" borderId="26" xfId="1" applyNumberFormat="1" applyFont="1" applyFill="1" applyBorder="1" applyAlignment="1">
      <alignment horizontal="center" vertical="center"/>
    </xf>
    <xf numFmtId="4" fontId="43" fillId="0" borderId="4" xfId="1" applyNumberFormat="1" applyFont="1" applyFill="1" applyBorder="1" applyAlignment="1">
      <alignment horizontal="center" vertical="center"/>
    </xf>
    <xf numFmtId="4" fontId="43" fillId="0" borderId="27" xfId="1" applyNumberFormat="1" applyFont="1" applyFill="1" applyBorder="1" applyAlignment="1">
      <alignment horizontal="center"/>
    </xf>
    <xf numFmtId="4" fontId="43" fillId="0" borderId="5" xfId="1" applyNumberFormat="1" applyFont="1" applyFill="1" applyBorder="1" applyAlignment="1">
      <alignment horizontal="center"/>
    </xf>
    <xf numFmtId="4" fontId="43" fillId="0" borderId="28" xfId="1" applyNumberFormat="1" applyFont="1" applyFill="1" applyBorder="1" applyAlignment="1">
      <alignment horizontal="center"/>
    </xf>
    <xf numFmtId="4" fontId="42" fillId="4" borderId="21" xfId="1" applyNumberFormat="1" applyFont="1" applyFill="1" applyBorder="1" applyAlignment="1">
      <alignment horizontal="center" vertical="center"/>
    </xf>
    <xf numFmtId="0" fontId="34" fillId="5" borderId="14" xfId="1" applyFont="1" applyFill="1" applyBorder="1"/>
    <xf numFmtId="4" fontId="42" fillId="5" borderId="21" xfId="1" applyNumberFormat="1" applyFont="1" applyFill="1" applyBorder="1" applyAlignment="1">
      <alignment horizontal="center" vertical="center"/>
    </xf>
    <xf numFmtId="0" fontId="33" fillId="5" borderId="0" xfId="1" applyFont="1" applyFill="1"/>
    <xf numFmtId="0" fontId="42" fillId="5" borderId="14" xfId="1" applyNumberFormat="1" applyFont="1" applyFill="1" applyBorder="1" applyAlignment="1">
      <alignment horizontal="left" wrapText="1"/>
    </xf>
    <xf numFmtId="4" fontId="42" fillId="5" borderId="14" xfId="1" applyNumberFormat="1" applyFont="1" applyFill="1" applyBorder="1" applyAlignment="1">
      <alignment horizontal="center" vertical="center"/>
    </xf>
    <xf numFmtId="4" fontId="42" fillId="5" borderId="14" xfId="1" applyNumberFormat="1" applyFont="1" applyFill="1" applyBorder="1" applyAlignment="1">
      <alignment horizontal="center"/>
    </xf>
    <xf numFmtId="4" fontId="42" fillId="5" borderId="10" xfId="1" applyNumberFormat="1" applyFont="1" applyFill="1" applyBorder="1" applyAlignment="1">
      <alignment horizontal="center"/>
    </xf>
    <xf numFmtId="4" fontId="42" fillId="5" borderId="26" xfId="1" applyNumberFormat="1" applyFont="1" applyFill="1" applyBorder="1" applyAlignment="1">
      <alignment horizontal="center"/>
    </xf>
    <xf numFmtId="4" fontId="42" fillId="5" borderId="4" xfId="1" applyNumberFormat="1" applyFont="1" applyFill="1" applyBorder="1" applyAlignment="1">
      <alignment horizontal="center"/>
    </xf>
    <xf numFmtId="4" fontId="43" fillId="5" borderId="10" xfId="1" applyNumberFormat="1" applyFont="1" applyFill="1" applyBorder="1" applyAlignment="1">
      <alignment horizontal="center"/>
    </xf>
    <xf numFmtId="0" fontId="47" fillId="0" borderId="14" xfId="1" applyFont="1" applyFill="1" applyBorder="1" applyAlignment="1">
      <alignment horizontal="center" vertical="center" wrapText="1"/>
    </xf>
    <xf numFmtId="0" fontId="47" fillId="0" borderId="10" xfId="1" applyFont="1" applyFill="1" applyBorder="1" applyAlignment="1">
      <alignment horizontal="center" vertical="center" wrapText="1"/>
    </xf>
    <xf numFmtId="0" fontId="47" fillId="0" borderId="26" xfId="1" applyFont="1" applyFill="1" applyBorder="1" applyAlignment="1">
      <alignment horizontal="center" vertical="center" wrapText="1"/>
    </xf>
    <xf numFmtId="0" fontId="47" fillId="0" borderId="4" xfId="1" applyFont="1" applyFill="1" applyBorder="1" applyAlignment="1">
      <alignment horizontal="center" vertical="center" wrapText="1"/>
    </xf>
    <xf numFmtId="0" fontId="48" fillId="0" borderId="0" xfId="1" applyFont="1" applyFill="1" applyAlignment="1">
      <alignment horizontal="center" vertical="center"/>
    </xf>
    <xf numFmtId="0" fontId="48" fillId="0" borderId="0" xfId="1" applyFont="1" applyFill="1" applyAlignment="1">
      <alignment horizontal="center" vertical="center" wrapText="1"/>
    </xf>
    <xf numFmtId="49" fontId="49" fillId="0" borderId="24" xfId="1" applyNumberFormat="1" applyFont="1" applyFill="1" applyBorder="1" applyAlignment="1">
      <alignment horizontal="center" vertical="center" wrapText="1"/>
    </xf>
    <xf numFmtId="49" fontId="49" fillId="0" borderId="3" xfId="1" applyNumberFormat="1" applyFont="1" applyFill="1" applyBorder="1" applyAlignment="1">
      <alignment horizontal="center" vertical="center" wrapText="1"/>
    </xf>
    <xf numFmtId="49" fontId="49" fillId="0" borderId="25" xfId="1" applyNumberFormat="1" applyFont="1" applyFill="1" applyBorder="1" applyAlignment="1">
      <alignment horizontal="center" vertical="center" wrapText="1"/>
    </xf>
    <xf numFmtId="4" fontId="40" fillId="4" borderId="21" xfId="1" applyNumberFormat="1" applyFont="1" applyFill="1" applyBorder="1" applyAlignment="1">
      <alignment horizontal="center" vertical="center" wrapText="1"/>
    </xf>
    <xf numFmtId="4" fontId="40" fillId="4" borderId="1" xfId="1" applyNumberFormat="1" applyFont="1" applyFill="1" applyBorder="1" applyAlignment="1">
      <alignment horizontal="center" vertical="center" wrapText="1"/>
    </xf>
    <xf numFmtId="4" fontId="40" fillId="4" borderId="35" xfId="1" applyNumberFormat="1" applyFont="1" applyFill="1" applyBorder="1" applyAlignment="1">
      <alignment horizontal="center" vertical="center" wrapText="1"/>
    </xf>
    <xf numFmtId="4" fontId="40" fillId="4" borderId="16" xfId="1" applyNumberFormat="1" applyFont="1" applyFill="1" applyBorder="1" applyAlignment="1">
      <alignment horizontal="center" vertical="center" wrapText="1"/>
    </xf>
    <xf numFmtId="4" fontId="42" fillId="5" borderId="1" xfId="1" applyNumberFormat="1" applyFont="1" applyFill="1" applyBorder="1" applyAlignment="1">
      <alignment horizontal="center" vertical="center"/>
    </xf>
    <xf numFmtId="4" fontId="42" fillId="5" borderId="35" xfId="1" applyNumberFormat="1" applyFont="1" applyFill="1" applyBorder="1" applyAlignment="1">
      <alignment horizontal="center" vertical="center"/>
    </xf>
    <xf numFmtId="4" fontId="42" fillId="5" borderId="16" xfId="1" applyNumberFormat="1" applyFont="1" applyFill="1" applyBorder="1" applyAlignment="1">
      <alignment horizontal="center" vertical="center"/>
    </xf>
    <xf numFmtId="0" fontId="34" fillId="4" borderId="14" xfId="1" applyFont="1" applyFill="1" applyBorder="1" applyAlignment="1">
      <alignment horizontal="center" vertical="center"/>
    </xf>
    <xf numFmtId="0" fontId="42" fillId="4" borderId="21" xfId="1" applyNumberFormat="1" applyFont="1" applyFill="1" applyBorder="1" applyAlignment="1">
      <alignment horizontal="center" vertical="center" wrapText="1"/>
    </xf>
    <xf numFmtId="0" fontId="33" fillId="4" borderId="0" xfId="1" applyFont="1" applyFill="1" applyAlignment="1">
      <alignment horizontal="center" vertical="center" wrapText="1"/>
    </xf>
    <xf numFmtId="0" fontId="34" fillId="5" borderId="14" xfId="1" applyFont="1" applyFill="1" applyBorder="1" applyAlignment="1">
      <alignment horizontal="center" vertical="center"/>
    </xf>
    <xf numFmtId="0" fontId="42" fillId="5" borderId="21" xfId="1" applyNumberFormat="1" applyFont="1" applyFill="1" applyBorder="1" applyAlignment="1">
      <alignment horizontal="center" vertical="center" wrapText="1"/>
    </xf>
    <xf numFmtId="0" fontId="33" fillId="5" borderId="0" xfId="1" applyFont="1" applyFill="1" applyAlignment="1">
      <alignment horizontal="center" vertical="center"/>
    </xf>
    <xf numFmtId="0" fontId="35" fillId="6" borderId="9" xfId="0" applyNumberFormat="1" applyFont="1" applyFill="1" applyBorder="1" applyAlignment="1">
      <alignment horizontal="left" wrapText="1" indent="3"/>
    </xf>
    <xf numFmtId="49" fontId="35" fillId="6" borderId="14" xfId="0" applyNumberFormat="1" applyFont="1" applyFill="1" applyBorder="1" applyAlignment="1">
      <alignment horizontal="center"/>
    </xf>
    <xf numFmtId="49" fontId="35" fillId="6" borderId="10" xfId="0" applyNumberFormat="1" applyFont="1" applyFill="1" applyBorder="1" applyAlignment="1">
      <alignment horizontal="center"/>
    </xf>
    <xf numFmtId="4" fontId="36" fillId="6" borderId="9" xfId="0" applyNumberFormat="1" applyFont="1" applyFill="1" applyBorder="1" applyAlignment="1">
      <alignment horizontal="center"/>
    </xf>
    <xf numFmtId="4" fontId="35" fillId="6" borderId="26" xfId="0" applyNumberFormat="1" applyFont="1" applyFill="1" applyBorder="1" applyAlignment="1">
      <alignment horizontal="center"/>
    </xf>
    <xf numFmtId="4" fontId="35" fillId="6" borderId="4" xfId="0" applyNumberFormat="1" applyFont="1" applyFill="1" applyBorder="1" applyAlignment="1">
      <alignment horizontal="center"/>
    </xf>
    <xf numFmtId="0" fontId="1" fillId="6" borderId="0" xfId="0" applyNumberFormat="1" applyFont="1" applyFill="1" applyBorder="1" applyAlignment="1">
      <alignment horizontal="left"/>
    </xf>
    <xf numFmtId="0" fontId="35" fillId="6" borderId="26" xfId="0" applyNumberFormat="1" applyFont="1" applyFill="1" applyBorder="1" applyAlignment="1">
      <alignment horizontal="left" wrapText="1" indent="3"/>
    </xf>
    <xf numFmtId="0" fontId="5" fillId="0" borderId="0" xfId="0" applyNumberFormat="1" applyFont="1" applyBorder="1" applyAlignment="1">
      <alignment horizontal="justify" wrapText="1"/>
    </xf>
    <xf numFmtId="0" fontId="5" fillId="0" borderId="0" xfId="0" applyNumberFormat="1" applyFont="1" applyBorder="1" applyAlignment="1">
      <alignment horizontal="left" wrapText="1"/>
    </xf>
    <xf numFmtId="0" fontId="10" fillId="0" borderId="0" xfId="0" applyNumberFormat="1" applyFont="1" applyBorder="1" applyAlignment="1">
      <alignment horizontal="center"/>
    </xf>
    <xf numFmtId="0" fontId="3" fillId="0" borderId="0" xfId="0" applyNumberFormat="1" applyFont="1" applyBorder="1" applyAlignment="1">
      <alignment horizontal="center" vertical="top"/>
    </xf>
    <xf numFmtId="49" fontId="13" fillId="0" borderId="0" xfId="0" applyNumberFormat="1" applyFont="1" applyBorder="1" applyAlignment="1">
      <alignment horizontal="center"/>
    </xf>
    <xf numFmtId="0" fontId="10" fillId="0" borderId="12" xfId="0" applyNumberFormat="1" applyFont="1" applyBorder="1" applyAlignment="1">
      <alignment horizontal="center" vertical="center" wrapText="1"/>
    </xf>
    <xf numFmtId="0" fontId="9" fillId="0" borderId="0" xfId="0" applyNumberFormat="1" applyFont="1" applyBorder="1" applyAlignment="1">
      <alignment horizontal="center"/>
    </xf>
    <xf numFmtId="0" fontId="9" fillId="0" borderId="19" xfId="0" applyNumberFormat="1" applyFont="1" applyBorder="1" applyAlignment="1">
      <alignment horizontal="center"/>
    </xf>
    <xf numFmtId="0" fontId="13" fillId="0" borderId="14" xfId="0" applyNumberFormat="1" applyFont="1" applyBorder="1" applyAlignment="1">
      <alignment horizontal="center" vertical="center" wrapText="1"/>
    </xf>
    <xf numFmtId="0" fontId="13" fillId="0" borderId="14"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wrapText="1"/>
    </xf>
    <xf numFmtId="0" fontId="13" fillId="0" borderId="14" xfId="0" applyNumberFormat="1" applyFont="1" applyBorder="1" applyAlignment="1">
      <alignment horizontal="center" vertical="center"/>
    </xf>
    <xf numFmtId="0" fontId="10" fillId="0" borderId="12" xfId="0" applyNumberFormat="1" applyFont="1" applyBorder="1" applyAlignment="1">
      <alignment horizontal="center"/>
    </xf>
    <xf numFmtId="0" fontId="10" fillId="0" borderId="6" xfId="0" applyNumberFormat="1" applyFont="1" applyBorder="1" applyAlignment="1">
      <alignment horizontal="center"/>
    </xf>
    <xf numFmtId="0" fontId="19" fillId="0" borderId="0" xfId="0" applyNumberFormat="1" applyFont="1" applyBorder="1" applyAlignment="1">
      <alignment horizontal="center" vertical="top"/>
    </xf>
    <xf numFmtId="0" fontId="10" fillId="0" borderId="19" xfId="0" applyNumberFormat="1" applyFont="1" applyBorder="1" applyAlignment="1">
      <alignment horizontal="center"/>
    </xf>
    <xf numFmtId="0" fontId="13" fillId="0" borderId="20" xfId="0" applyNumberFormat="1" applyFont="1" applyBorder="1" applyAlignment="1">
      <alignment horizontal="center" vertical="center"/>
    </xf>
    <xf numFmtId="0" fontId="35" fillId="0" borderId="0" xfId="0" applyNumberFormat="1" applyFont="1" applyFill="1" applyBorder="1" applyAlignment="1">
      <alignment horizontal="center"/>
    </xf>
    <xf numFmtId="0" fontId="36" fillId="0" borderId="0" xfId="0" applyNumberFormat="1" applyFont="1" applyFill="1" applyBorder="1" applyAlignment="1">
      <alignment horizontal="center"/>
    </xf>
    <xf numFmtId="0" fontId="5" fillId="0" borderId="0" xfId="0" applyNumberFormat="1" applyFont="1" applyFill="1" applyBorder="1" applyAlignment="1">
      <alignment horizontal="justify" wrapText="1"/>
    </xf>
    <xf numFmtId="0" fontId="5" fillId="0" borderId="0" xfId="0" applyNumberFormat="1" applyFont="1" applyFill="1" applyBorder="1" applyAlignment="1">
      <alignment horizontal="left" wrapText="1"/>
    </xf>
    <xf numFmtId="0" fontId="10" fillId="0" borderId="29"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10" fillId="0" borderId="32"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8" fillId="0" borderId="0" xfId="0" applyNumberFormat="1" applyFont="1" applyBorder="1" applyAlignment="1">
      <alignment horizontal="center" vertical="center"/>
    </xf>
    <xf numFmtId="49" fontId="15" fillId="0" borderId="39"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13" fillId="0" borderId="0" xfId="0" applyNumberFormat="1" applyFont="1" applyBorder="1" applyAlignment="1">
      <alignment horizontal="center" vertical="center"/>
    </xf>
    <xf numFmtId="49" fontId="15" fillId="0" borderId="38"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0" fontId="13" fillId="0" borderId="25"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13" fillId="0" borderId="32"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wrapText="1"/>
    </xf>
    <xf numFmtId="0" fontId="9" fillId="0" borderId="0" xfId="0" applyNumberFormat="1" applyFont="1" applyFill="1" applyBorder="1" applyAlignment="1">
      <alignment horizontal="center"/>
    </xf>
    <xf numFmtId="0" fontId="2" fillId="0" borderId="0" xfId="0" applyNumberFormat="1" applyFont="1" applyFill="1" applyBorder="1" applyAlignment="1">
      <alignment horizontal="justify" wrapText="1"/>
    </xf>
    <xf numFmtId="0" fontId="8" fillId="0" borderId="0" xfId="0" applyNumberFormat="1" applyFont="1" applyFill="1" applyBorder="1" applyAlignment="1">
      <alignment horizontal="center"/>
    </xf>
    <xf numFmtId="0" fontId="18" fillId="0" borderId="0" xfId="0" applyNumberFormat="1" applyFont="1" applyFill="1" applyBorder="1" applyAlignment="1">
      <alignment horizontal="center" vertical="top"/>
    </xf>
    <xf numFmtId="0" fontId="14" fillId="0" borderId="0" xfId="0" applyNumberFormat="1" applyFont="1" applyFill="1" applyBorder="1" applyAlignment="1">
      <alignment horizontal="center"/>
    </xf>
    <xf numFmtId="49" fontId="13" fillId="0" borderId="0" xfId="0" applyNumberFormat="1" applyFont="1" applyFill="1" applyBorder="1" applyAlignment="1">
      <alignment horizontal="left"/>
    </xf>
    <xf numFmtId="0" fontId="5" fillId="0" borderId="0" xfId="0" applyNumberFormat="1" applyFont="1" applyFill="1" applyBorder="1" applyAlignment="1">
      <alignment horizontal="justify" vertical="top" wrapText="1"/>
    </xf>
    <xf numFmtId="0" fontId="2" fillId="0" borderId="0" xfId="0" applyNumberFormat="1" applyFont="1" applyFill="1" applyBorder="1" applyAlignment="1">
      <alignment horizontal="justify" vertical="top" wrapText="1"/>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center" vertical="top"/>
    </xf>
    <xf numFmtId="0" fontId="7" fillId="0" borderId="0" xfId="0" applyNumberFormat="1" applyFont="1" applyBorder="1" applyAlignment="1">
      <alignment horizontal="center"/>
    </xf>
    <xf numFmtId="0" fontId="1" fillId="0" borderId="0" xfId="0" applyNumberFormat="1" applyFont="1" applyBorder="1" applyAlignment="1">
      <alignment horizontal="center"/>
    </xf>
    <xf numFmtId="49" fontId="15" fillId="0" borderId="24" xfId="0" applyNumberFormat="1" applyFont="1" applyFill="1" applyBorder="1" applyAlignment="1">
      <alignment horizontal="center" vertical="center"/>
    </xf>
    <xf numFmtId="0" fontId="15" fillId="0" borderId="24"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xf>
    <xf numFmtId="0" fontId="13" fillId="3" borderId="4" xfId="0" applyNumberFormat="1" applyFont="1" applyFill="1" applyBorder="1" applyAlignment="1">
      <alignment horizontal="center" vertical="center" wrapText="1"/>
    </xf>
    <xf numFmtId="0" fontId="5" fillId="0" borderId="0" xfId="0" applyNumberFormat="1" applyFont="1" applyFill="1" applyBorder="1" applyAlignment="1">
      <alignment horizontal="justify"/>
    </xf>
    <xf numFmtId="0" fontId="2" fillId="0" borderId="0" xfId="0" applyNumberFormat="1" applyFont="1" applyFill="1" applyBorder="1" applyAlignment="1">
      <alignment horizontal="justify"/>
    </xf>
    <xf numFmtId="0" fontId="5" fillId="0" borderId="0" xfId="0" applyNumberFormat="1" applyFont="1" applyFill="1" applyBorder="1" applyAlignment="1">
      <alignment horizontal="justify" vertical="top"/>
    </xf>
    <xf numFmtId="0" fontId="2" fillId="0" borderId="0" xfId="0" applyNumberFormat="1" applyFont="1" applyFill="1" applyBorder="1" applyAlignment="1">
      <alignment horizontal="justify" vertical="top"/>
    </xf>
    <xf numFmtId="49" fontId="2" fillId="0" borderId="0" xfId="0" applyNumberFormat="1" applyFont="1" applyFill="1" applyBorder="1" applyAlignment="1">
      <alignment horizontal="left"/>
    </xf>
    <xf numFmtId="0" fontId="36" fillId="0" borderId="0" xfId="0" applyNumberFormat="1" applyFont="1" applyFill="1" applyBorder="1" applyAlignment="1">
      <alignment horizontal="center" vertical="center" wrapText="1"/>
    </xf>
    <xf numFmtId="0" fontId="2" fillId="0" borderId="0" xfId="0" applyNumberFormat="1" applyFont="1" applyBorder="1" applyAlignment="1">
      <alignment horizontal="justify" wrapText="1"/>
    </xf>
    <xf numFmtId="0" fontId="5" fillId="0" borderId="0"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5" fillId="0" borderId="0" xfId="0" applyNumberFormat="1" applyFont="1" applyBorder="1" applyAlignment="1">
      <alignment horizontal="center" wrapText="1"/>
    </xf>
    <xf numFmtId="0" fontId="47" fillId="0" borderId="14" xfId="1" applyFont="1" applyFill="1" applyBorder="1" applyAlignment="1">
      <alignment horizontal="center" vertical="center" wrapText="1"/>
    </xf>
    <xf numFmtId="4" fontId="47" fillId="0" borderId="20" xfId="1" applyNumberFormat="1" applyFont="1" applyFill="1" applyBorder="1" applyAlignment="1">
      <alignment horizontal="center" vertical="center" wrapText="1"/>
    </xf>
    <xf numFmtId="4" fontId="47" fillId="0" borderId="1" xfId="1" applyNumberFormat="1" applyFont="1" applyFill="1" applyBorder="1" applyAlignment="1">
      <alignment horizontal="center" vertical="center" wrapText="1"/>
    </xf>
    <xf numFmtId="0" fontId="40" fillId="0" borderId="0" xfId="1" applyFont="1" applyFill="1" applyAlignment="1">
      <alignment horizontal="center" vertical="center" wrapText="1"/>
    </xf>
    <xf numFmtId="0" fontId="47" fillId="0" borderId="20" xfId="1" applyFont="1" applyFill="1" applyBorder="1" applyAlignment="1">
      <alignment horizontal="center" vertical="center" wrapText="1"/>
    </xf>
    <xf numFmtId="0" fontId="47" fillId="0" borderId="21" xfId="1" applyFont="1" applyFill="1" applyBorder="1" applyAlignment="1">
      <alignment horizontal="center" vertical="center" wrapText="1"/>
    </xf>
    <xf numFmtId="0" fontId="45" fillId="0" borderId="0" xfId="1" applyNumberFormat="1" applyFont="1" applyBorder="1" applyAlignment="1">
      <alignment horizontal="center"/>
    </xf>
    <xf numFmtId="0" fontId="43" fillId="0" borderId="0" xfId="1" applyNumberFormat="1" applyFont="1" applyBorder="1" applyAlignment="1">
      <alignment horizontal="center" vertical="top"/>
    </xf>
    <xf numFmtId="0" fontId="47" fillId="0" borderId="20" xfId="1" applyFont="1" applyFill="1" applyBorder="1" applyAlignment="1">
      <alignment horizontal="center" vertical="center"/>
    </xf>
    <xf numFmtId="0" fontId="43" fillId="0" borderId="0" xfId="1" applyNumberFormat="1" applyFont="1" applyFill="1" applyBorder="1" applyAlignment="1">
      <alignment horizontal="left" vertical="top" wrapText="1"/>
    </xf>
    <xf numFmtId="0" fontId="45" fillId="0" borderId="0" xfId="1" applyNumberFormat="1" applyFont="1" applyFill="1" applyBorder="1" applyAlignment="1">
      <alignment horizontal="center" vertical="center"/>
    </xf>
    <xf numFmtId="0" fontId="45" fillId="0" borderId="0" xfId="1" applyNumberFormat="1" applyFont="1" applyFill="1" applyBorder="1" applyAlignment="1">
      <alignment horizontal="center"/>
    </xf>
    <xf numFmtId="0" fontId="43" fillId="0" borderId="0" xfId="1" applyNumberFormat="1"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2:H109"/>
  <sheetViews>
    <sheetView view="pageBreakPreview" topLeftCell="A82" zoomScale="120" zoomScaleNormal="90" zoomScaleSheetLayoutView="120" zoomScalePageLayoutView="130" workbookViewId="0">
      <selection activeCell="A12" sqref="A12:G12"/>
    </sheetView>
  </sheetViews>
  <sheetFormatPr defaultColWidth="0.88671875" defaultRowHeight="10.199999999999999" x14ac:dyDescent="0.2"/>
  <cols>
    <col min="1" max="1" width="79.33203125" style="34" customWidth="1"/>
    <col min="2" max="2" width="8.6640625" style="34" customWidth="1"/>
    <col min="3" max="3" width="14.6640625" style="34" customWidth="1"/>
    <col min="4" max="4" width="11.33203125" style="3" customWidth="1"/>
    <col min="5" max="8" width="13.33203125" style="3" customWidth="1"/>
    <col min="9" max="9" width="15.33203125" style="3" customWidth="1"/>
    <col min="10" max="16384" width="0.88671875" style="3"/>
  </cols>
  <sheetData>
    <row r="2" spans="1:8" ht="15.6" x14ac:dyDescent="0.3">
      <c r="E2" s="4"/>
      <c r="F2" s="442" t="s">
        <v>244</v>
      </c>
      <c r="G2" s="442"/>
      <c r="H2" s="442"/>
    </row>
    <row r="3" spans="1:8" ht="30" customHeight="1" x14ac:dyDescent="0.2">
      <c r="E3" s="4"/>
      <c r="F3" s="445" t="s">
        <v>418</v>
      </c>
      <c r="G3" s="445"/>
      <c r="H3" s="445"/>
    </row>
    <row r="4" spans="1:8" x14ac:dyDescent="0.2">
      <c r="E4" s="4"/>
      <c r="F4" s="443" t="s">
        <v>201</v>
      </c>
      <c r="G4" s="443"/>
      <c r="H4" s="443"/>
    </row>
    <row r="5" spans="1:8" x14ac:dyDescent="0.2">
      <c r="E5" s="4"/>
      <c r="F5" s="10"/>
      <c r="G5" s="10"/>
      <c r="H5" s="10"/>
    </row>
    <row r="6" spans="1:8" ht="15.6" x14ac:dyDescent="0.3">
      <c r="E6" s="4"/>
      <c r="F6" s="17"/>
      <c r="G6" s="452" t="s">
        <v>419</v>
      </c>
      <c r="H6" s="452"/>
    </row>
    <row r="7" spans="1:8" ht="12.75" customHeight="1" x14ac:dyDescent="0.2">
      <c r="E7" s="4"/>
      <c r="F7" s="2" t="s">
        <v>15</v>
      </c>
      <c r="G7" s="443" t="s">
        <v>16</v>
      </c>
      <c r="H7" s="443"/>
    </row>
    <row r="8" spans="1:8" ht="13.2" x14ac:dyDescent="0.25">
      <c r="E8" s="5"/>
      <c r="F8" s="444" t="s">
        <v>431</v>
      </c>
      <c r="G8" s="444"/>
      <c r="H8" s="444"/>
    </row>
    <row r="9" spans="1:8" ht="87" customHeight="1" x14ac:dyDescent="0.3">
      <c r="A9" s="446" t="s">
        <v>245</v>
      </c>
      <c r="B9" s="446"/>
      <c r="C9" s="446"/>
      <c r="D9" s="446"/>
      <c r="E9" s="446"/>
      <c r="F9" s="446"/>
      <c r="G9" s="446"/>
      <c r="H9" s="446"/>
    </row>
    <row r="10" spans="1:8" ht="12.75" customHeight="1" x14ac:dyDescent="0.3">
      <c r="A10" s="446" t="s">
        <v>427</v>
      </c>
      <c r="B10" s="446"/>
      <c r="C10" s="446"/>
      <c r="D10" s="446"/>
      <c r="E10" s="446"/>
      <c r="F10" s="446"/>
      <c r="G10" s="446"/>
      <c r="H10" s="446"/>
    </row>
    <row r="11" spans="1:8" ht="15.6" x14ac:dyDescent="0.3">
      <c r="A11" s="446" t="s">
        <v>428</v>
      </c>
      <c r="B11" s="446"/>
      <c r="C11" s="446"/>
      <c r="D11" s="446"/>
      <c r="E11" s="446"/>
      <c r="F11" s="446"/>
      <c r="G11" s="447"/>
      <c r="H11" s="451" t="s">
        <v>17</v>
      </c>
    </row>
    <row r="12" spans="1:8" ht="18" customHeight="1" x14ac:dyDescent="0.3">
      <c r="A12" s="442" t="s">
        <v>430</v>
      </c>
      <c r="B12" s="442"/>
      <c r="C12" s="442"/>
      <c r="D12" s="442"/>
      <c r="E12" s="442"/>
      <c r="F12" s="442"/>
      <c r="G12" s="455"/>
      <c r="H12" s="456"/>
    </row>
    <row r="13" spans="1:8" ht="12" x14ac:dyDescent="0.25">
      <c r="G13" s="22" t="s">
        <v>202</v>
      </c>
      <c r="H13" s="12" t="s">
        <v>379</v>
      </c>
    </row>
    <row r="14" spans="1:8" ht="15.6" x14ac:dyDescent="0.3">
      <c r="A14" s="41"/>
      <c r="B14" s="42"/>
      <c r="C14" s="42"/>
      <c r="D14" s="13"/>
      <c r="E14" s="13"/>
      <c r="F14" s="13"/>
      <c r="G14" s="22" t="s">
        <v>203</v>
      </c>
      <c r="H14" s="12" t="s">
        <v>270</v>
      </c>
    </row>
    <row r="15" spans="1:8" ht="33" customHeight="1" x14ac:dyDescent="0.25">
      <c r="A15" s="445" t="s">
        <v>377</v>
      </c>
      <c r="B15" s="445"/>
      <c r="C15" s="445"/>
      <c r="D15" s="445"/>
      <c r="E15" s="445"/>
      <c r="F15" s="445"/>
      <c r="G15" s="22" t="s">
        <v>18</v>
      </c>
      <c r="H15" s="12" t="s">
        <v>380</v>
      </c>
    </row>
    <row r="16" spans="1:8" ht="12" x14ac:dyDescent="0.25">
      <c r="A16" s="454" t="s">
        <v>206</v>
      </c>
      <c r="B16" s="454"/>
      <c r="C16" s="454"/>
      <c r="D16" s="454"/>
      <c r="E16" s="454"/>
      <c r="F16" s="454"/>
      <c r="G16" s="22" t="s">
        <v>204</v>
      </c>
      <c r="H16" s="12" t="s">
        <v>381</v>
      </c>
    </row>
    <row r="17" spans="1:8" ht="21.75" customHeight="1" x14ac:dyDescent="0.3">
      <c r="A17" s="43" t="s">
        <v>238</v>
      </c>
      <c r="B17" s="452" t="s">
        <v>378</v>
      </c>
      <c r="C17" s="452"/>
      <c r="D17" s="452"/>
      <c r="E17" s="452"/>
      <c r="F17" s="452"/>
      <c r="G17" s="452"/>
      <c r="H17" s="11"/>
    </row>
    <row r="18" spans="1:8" ht="21.75" customHeight="1" x14ac:dyDescent="0.3">
      <c r="A18" s="43" t="s">
        <v>239</v>
      </c>
      <c r="B18" s="453" t="s">
        <v>246</v>
      </c>
      <c r="C18" s="453"/>
      <c r="D18" s="453"/>
      <c r="E18" s="453"/>
      <c r="F18" s="453"/>
      <c r="G18" s="453"/>
      <c r="H18" s="11"/>
    </row>
    <row r="19" spans="1:8" ht="21.75" customHeight="1" x14ac:dyDescent="0.25">
      <c r="A19" s="42" t="s">
        <v>205</v>
      </c>
      <c r="B19" s="44"/>
      <c r="C19" s="44"/>
      <c r="D19" s="15"/>
      <c r="E19" s="15"/>
      <c r="F19" s="15"/>
      <c r="G19" s="14"/>
      <c r="H19" s="11"/>
    </row>
    <row r="21" spans="1:8" ht="15.6" x14ac:dyDescent="0.3">
      <c r="A21" s="446" t="s">
        <v>19</v>
      </c>
      <c r="B21" s="446"/>
      <c r="C21" s="446"/>
      <c r="D21" s="446"/>
      <c r="E21" s="446"/>
      <c r="F21" s="446"/>
      <c r="G21" s="446"/>
      <c r="H21" s="446"/>
    </row>
    <row r="23" spans="1:8" ht="13.2" x14ac:dyDescent="0.2">
      <c r="A23" s="449" t="s">
        <v>0</v>
      </c>
      <c r="B23" s="450" t="s">
        <v>1</v>
      </c>
      <c r="C23" s="450" t="s">
        <v>247</v>
      </c>
      <c r="D23" s="448" t="s">
        <v>266</v>
      </c>
      <c r="E23" s="451" t="s">
        <v>6</v>
      </c>
      <c r="F23" s="451"/>
      <c r="G23" s="451"/>
      <c r="H23" s="451"/>
    </row>
    <row r="24" spans="1:8" ht="11.25" customHeight="1" x14ac:dyDescent="0.25">
      <c r="A24" s="449"/>
      <c r="B24" s="450"/>
      <c r="C24" s="450"/>
      <c r="D24" s="448"/>
      <c r="E24" s="16" t="s">
        <v>240</v>
      </c>
      <c r="F24" s="16" t="s">
        <v>241</v>
      </c>
      <c r="G24" s="16" t="s">
        <v>242</v>
      </c>
      <c r="H24" s="448" t="s">
        <v>5</v>
      </c>
    </row>
    <row r="25" spans="1:8" ht="43.5" customHeight="1" x14ac:dyDescent="0.2">
      <c r="A25" s="449"/>
      <c r="B25" s="450"/>
      <c r="C25" s="450"/>
      <c r="D25" s="448"/>
      <c r="E25" s="131" t="s">
        <v>2</v>
      </c>
      <c r="F25" s="131" t="s">
        <v>3</v>
      </c>
      <c r="G25" s="131" t="s">
        <v>4</v>
      </c>
      <c r="H25" s="448"/>
    </row>
    <row r="26" spans="1:8" ht="13.2" x14ac:dyDescent="0.2">
      <c r="A26" s="45" t="s">
        <v>7</v>
      </c>
      <c r="B26" s="45" t="s">
        <v>8</v>
      </c>
      <c r="C26" s="45" t="s">
        <v>9</v>
      </c>
      <c r="D26" s="18" t="s">
        <v>10</v>
      </c>
      <c r="E26" s="18" t="s">
        <v>11</v>
      </c>
      <c r="F26" s="18" t="s">
        <v>12</v>
      </c>
      <c r="G26" s="18" t="s">
        <v>13</v>
      </c>
      <c r="H26" s="18" t="s">
        <v>14</v>
      </c>
    </row>
    <row r="27" spans="1:8" ht="15.6" x14ac:dyDescent="0.25">
      <c r="A27" s="46" t="s">
        <v>248</v>
      </c>
      <c r="B27" s="36" t="s">
        <v>20</v>
      </c>
      <c r="C27" s="36" t="s">
        <v>21</v>
      </c>
      <c r="D27" s="30" t="s">
        <v>21</v>
      </c>
      <c r="E27" s="81">
        <f>Госзадание!E12+'Иная субсидия'!E12+Внебюджет!E12</f>
        <v>769248.63</v>
      </c>
      <c r="F27" s="20">
        <v>0</v>
      </c>
      <c r="G27" s="20">
        <v>0</v>
      </c>
      <c r="H27" s="20">
        <v>0</v>
      </c>
    </row>
    <row r="28" spans="1:8" ht="15.6" x14ac:dyDescent="0.25">
      <c r="A28" s="46" t="s">
        <v>249</v>
      </c>
      <c r="B28" s="36" t="s">
        <v>22</v>
      </c>
      <c r="C28" s="36" t="s">
        <v>21</v>
      </c>
      <c r="D28" s="30" t="s">
        <v>21</v>
      </c>
      <c r="E28" s="81">
        <f>Госзадание!E13+'Иная субсидия'!E13+Внебюджет!E13</f>
        <v>675528.46</v>
      </c>
      <c r="F28" s="20">
        <v>0</v>
      </c>
      <c r="G28" s="20">
        <v>0</v>
      </c>
      <c r="H28" s="20">
        <v>0</v>
      </c>
    </row>
    <row r="29" spans="1:8" ht="13.2" x14ac:dyDescent="0.25">
      <c r="A29" s="47" t="s">
        <v>23</v>
      </c>
      <c r="B29" s="39" t="s">
        <v>24</v>
      </c>
      <c r="C29" s="39"/>
      <c r="D29" s="30"/>
      <c r="E29" s="20">
        <f>Госзадание!E14+'Иная субсидия'!E14+Внебюджет!E14</f>
        <v>110320240</v>
      </c>
      <c r="F29" s="20">
        <v>0</v>
      </c>
      <c r="G29" s="20">
        <v>0</v>
      </c>
      <c r="H29" s="20">
        <v>0</v>
      </c>
    </row>
    <row r="30" spans="1:8" ht="26.4" x14ac:dyDescent="0.25">
      <c r="A30" s="48" t="s">
        <v>250</v>
      </c>
      <c r="B30" s="39" t="s">
        <v>25</v>
      </c>
      <c r="C30" s="36" t="s">
        <v>26</v>
      </c>
      <c r="D30" s="30"/>
      <c r="E30" s="20">
        <f>Госзадание!E15+'Иная субсидия'!E15+Внебюджет!E15</f>
        <v>7100000</v>
      </c>
      <c r="F30" s="20">
        <v>0</v>
      </c>
      <c r="G30" s="20">
        <v>0</v>
      </c>
      <c r="H30" s="20">
        <v>0</v>
      </c>
    </row>
    <row r="31" spans="1:8" ht="13.2" x14ac:dyDescent="0.25">
      <c r="A31" s="49" t="s">
        <v>27</v>
      </c>
      <c r="B31" s="36" t="s">
        <v>207</v>
      </c>
      <c r="C31" s="36"/>
      <c r="D31" s="30"/>
      <c r="E31" s="20">
        <f>Госзадание!E16+'Иная субсидия'!E16+Внебюджет!E16</f>
        <v>7100000</v>
      </c>
      <c r="F31" s="20">
        <v>0</v>
      </c>
      <c r="G31" s="20">
        <v>0</v>
      </c>
      <c r="H31" s="20">
        <v>0</v>
      </c>
    </row>
    <row r="32" spans="1:8" ht="13.2" x14ac:dyDescent="0.25">
      <c r="A32" s="38" t="s">
        <v>28</v>
      </c>
      <c r="B32" s="39" t="s">
        <v>29</v>
      </c>
      <c r="C32" s="36" t="s">
        <v>30</v>
      </c>
      <c r="D32" s="30"/>
      <c r="E32" s="20">
        <f>Госзадание!E14+'Иная субсидия'!E14</f>
        <v>103220240</v>
      </c>
      <c r="F32" s="20">
        <v>0</v>
      </c>
      <c r="G32" s="20">
        <v>0</v>
      </c>
      <c r="H32" s="20">
        <v>0</v>
      </c>
    </row>
    <row r="33" spans="1:8" ht="39.6" customHeight="1" x14ac:dyDescent="0.25">
      <c r="A33" s="35" t="s">
        <v>208</v>
      </c>
      <c r="B33" s="36" t="s">
        <v>31</v>
      </c>
      <c r="C33" s="36" t="s">
        <v>30</v>
      </c>
      <c r="D33" s="30"/>
      <c r="E33" s="20">
        <f>Госзадание!E14</f>
        <v>92774280</v>
      </c>
      <c r="F33" s="20">
        <v>0</v>
      </c>
      <c r="G33" s="20">
        <v>0</v>
      </c>
      <c r="H33" s="20">
        <v>0</v>
      </c>
    </row>
    <row r="34" spans="1:8" ht="26.4" x14ac:dyDescent="0.25">
      <c r="A34" s="35" t="s">
        <v>209</v>
      </c>
      <c r="B34" s="36" t="s">
        <v>210</v>
      </c>
      <c r="C34" s="36" t="s">
        <v>30</v>
      </c>
      <c r="D34" s="30"/>
      <c r="E34" s="20">
        <f>Госзадание!E19+'Иная субсидия'!E19+Внебюджет!E19</f>
        <v>0</v>
      </c>
      <c r="F34" s="20">
        <v>0</v>
      </c>
      <c r="G34" s="20">
        <v>0</v>
      </c>
      <c r="H34" s="20">
        <v>0</v>
      </c>
    </row>
    <row r="35" spans="1:8" ht="13.2" x14ac:dyDescent="0.25">
      <c r="A35" s="38" t="s">
        <v>32</v>
      </c>
      <c r="B35" s="36" t="s">
        <v>33</v>
      </c>
      <c r="C35" s="36" t="s">
        <v>34</v>
      </c>
      <c r="D35" s="30"/>
      <c r="E35" s="20">
        <f>Госзадание!E20+'Иная субсидия'!E20+Внебюджет!E20</f>
        <v>0</v>
      </c>
      <c r="F35" s="20">
        <v>0</v>
      </c>
      <c r="G35" s="20">
        <v>0</v>
      </c>
      <c r="H35" s="20">
        <v>0</v>
      </c>
    </row>
    <row r="36" spans="1:8" ht="13.2" x14ac:dyDescent="0.25">
      <c r="A36" s="49" t="s">
        <v>27</v>
      </c>
      <c r="B36" s="36" t="s">
        <v>211</v>
      </c>
      <c r="C36" s="36" t="s">
        <v>34</v>
      </c>
      <c r="D36" s="30"/>
      <c r="E36" s="20">
        <f>Госзадание!E21+'Иная субсидия'!E21+Внебюджет!E21</f>
        <v>0</v>
      </c>
      <c r="F36" s="20">
        <v>0</v>
      </c>
      <c r="G36" s="20">
        <v>0</v>
      </c>
      <c r="H36" s="20">
        <v>0</v>
      </c>
    </row>
    <row r="37" spans="1:8" s="7" customFormat="1" ht="13.2" x14ac:dyDescent="0.25">
      <c r="A37" s="38" t="s">
        <v>35</v>
      </c>
      <c r="B37" s="39" t="s">
        <v>36</v>
      </c>
      <c r="C37" s="39" t="s">
        <v>37</v>
      </c>
      <c r="D37" s="19"/>
      <c r="E37" s="20">
        <f>Госзадание!E22+'Иная субсидия'!E22+Внебюджет!E22</f>
        <v>0</v>
      </c>
      <c r="F37" s="20">
        <v>0</v>
      </c>
      <c r="G37" s="20">
        <v>0</v>
      </c>
      <c r="H37" s="20">
        <v>0</v>
      </c>
    </row>
    <row r="38" spans="1:8" s="7" customFormat="1" ht="13.2" x14ac:dyDescent="0.25">
      <c r="A38" s="35" t="s">
        <v>27</v>
      </c>
      <c r="B38" s="36"/>
      <c r="C38" s="36"/>
      <c r="D38" s="19"/>
      <c r="E38" s="20">
        <f>Госзадание!E23+'Иная субсидия'!E23+Внебюджет!E23</f>
        <v>0</v>
      </c>
      <c r="F38" s="20">
        <v>0</v>
      </c>
      <c r="G38" s="20">
        <v>0</v>
      </c>
      <c r="H38" s="20">
        <v>0</v>
      </c>
    </row>
    <row r="39" spans="1:8" s="7" customFormat="1" ht="13.2" x14ac:dyDescent="0.25">
      <c r="A39" s="37" t="s">
        <v>41</v>
      </c>
      <c r="B39" s="36" t="s">
        <v>276</v>
      </c>
      <c r="C39" s="36" t="s">
        <v>37</v>
      </c>
      <c r="D39" s="19"/>
      <c r="E39" s="20">
        <f>Госзадание!E24+'Иная субсидия'!E24+Внебюджет!E24</f>
        <v>0</v>
      </c>
      <c r="F39" s="20">
        <v>0</v>
      </c>
      <c r="G39" s="20">
        <v>0</v>
      </c>
      <c r="H39" s="20">
        <v>0</v>
      </c>
    </row>
    <row r="40" spans="1:8" ht="13.2" x14ac:dyDescent="0.25">
      <c r="A40" s="35" t="s">
        <v>42</v>
      </c>
      <c r="B40" s="36" t="s">
        <v>277</v>
      </c>
      <c r="C40" s="36" t="s">
        <v>37</v>
      </c>
      <c r="D40" s="33"/>
      <c r="E40" s="20">
        <f>Госзадание!E25+'Иная субсидия'!E25+Внебюджет!E25</f>
        <v>0</v>
      </c>
      <c r="F40" s="20">
        <v>0</v>
      </c>
      <c r="G40" s="20">
        <v>0</v>
      </c>
      <c r="H40" s="20">
        <v>0</v>
      </c>
    </row>
    <row r="41" spans="1:8" ht="13.2" x14ac:dyDescent="0.25">
      <c r="A41" s="38" t="s">
        <v>38</v>
      </c>
      <c r="B41" s="39" t="s">
        <v>39</v>
      </c>
      <c r="C41" s="39" t="s">
        <v>40</v>
      </c>
      <c r="D41" s="33"/>
      <c r="E41" s="20">
        <f>Госзадание!E26+'Иная субсидия'!E26+Внебюджет!E26</f>
        <v>0</v>
      </c>
      <c r="F41" s="20">
        <v>0</v>
      </c>
      <c r="G41" s="20">
        <v>0</v>
      </c>
      <c r="H41" s="20">
        <v>0</v>
      </c>
    </row>
    <row r="42" spans="1:8" ht="13.2" x14ac:dyDescent="0.25">
      <c r="A42" s="37" t="s">
        <v>27</v>
      </c>
      <c r="B42" s="40"/>
      <c r="C42" s="36"/>
      <c r="D42" s="30"/>
      <c r="E42" s="20">
        <f>Госзадание!E27+'Иная субсидия'!E27+Внебюджет!E27</f>
        <v>0</v>
      </c>
      <c r="F42" s="20">
        <v>0</v>
      </c>
      <c r="G42" s="20">
        <v>0</v>
      </c>
      <c r="H42" s="20">
        <v>0</v>
      </c>
    </row>
    <row r="43" spans="1:8" s="7" customFormat="1" ht="13.2" x14ac:dyDescent="0.25">
      <c r="A43" s="38" t="s">
        <v>43</v>
      </c>
      <c r="B43" s="39" t="s">
        <v>44</v>
      </c>
      <c r="C43" s="39"/>
      <c r="D43" s="19"/>
      <c r="E43" s="20">
        <f>Госзадание!E28+'Иная субсидия'!E28+Внебюджет!E28</f>
        <v>0</v>
      </c>
      <c r="F43" s="20">
        <v>0</v>
      </c>
      <c r="G43" s="20">
        <v>0</v>
      </c>
      <c r="H43" s="20">
        <v>0</v>
      </c>
    </row>
    <row r="44" spans="1:8" s="7" customFormat="1" ht="13.2" x14ac:dyDescent="0.25">
      <c r="A44" s="35" t="s">
        <v>27</v>
      </c>
      <c r="B44" s="36"/>
      <c r="C44" s="36"/>
      <c r="D44" s="19"/>
      <c r="E44" s="20">
        <f>Госзадание!E29+'Иная субсидия'!E29+Внебюджет!E29</f>
        <v>0</v>
      </c>
      <c r="F44" s="20">
        <v>0</v>
      </c>
      <c r="G44" s="20">
        <v>0</v>
      </c>
      <c r="H44" s="20">
        <v>0</v>
      </c>
    </row>
    <row r="45" spans="1:8" ht="15.6" x14ac:dyDescent="0.25">
      <c r="A45" s="48" t="s">
        <v>251</v>
      </c>
      <c r="B45" s="36" t="s">
        <v>45</v>
      </c>
      <c r="C45" s="36" t="s">
        <v>21</v>
      </c>
      <c r="D45" s="30"/>
      <c r="E45" s="20">
        <f>Госзадание!E30+'Иная субсидия'!E30+Внебюджет!E30</f>
        <v>0</v>
      </c>
      <c r="F45" s="20">
        <v>0</v>
      </c>
      <c r="G45" s="20">
        <v>0</v>
      </c>
      <c r="H45" s="20">
        <v>0</v>
      </c>
    </row>
    <row r="46" spans="1:8" ht="26.4" x14ac:dyDescent="0.25">
      <c r="A46" s="35" t="s">
        <v>198</v>
      </c>
      <c r="B46" s="36" t="s">
        <v>46</v>
      </c>
      <c r="C46" s="36" t="s">
        <v>47</v>
      </c>
      <c r="D46" s="30"/>
      <c r="E46" s="20">
        <f>Госзадание!E31+'Иная субсидия'!E31+Внебюджет!E31</f>
        <v>0</v>
      </c>
      <c r="F46" s="20">
        <v>0</v>
      </c>
      <c r="G46" s="20">
        <v>0</v>
      </c>
      <c r="H46" s="20" t="s">
        <v>21</v>
      </c>
    </row>
    <row r="47" spans="1:8" ht="13.2" x14ac:dyDescent="0.25">
      <c r="A47" s="47" t="s">
        <v>48</v>
      </c>
      <c r="B47" s="39" t="s">
        <v>49</v>
      </c>
      <c r="C47" s="39" t="s">
        <v>21</v>
      </c>
      <c r="D47" s="30"/>
      <c r="E47" s="20">
        <f>Госзадание!E32+'Иная субсидия'!E32+Внебюджет!E32</f>
        <v>111343643.5</v>
      </c>
      <c r="F47" s="20">
        <v>0</v>
      </c>
      <c r="G47" s="20">
        <v>0</v>
      </c>
      <c r="H47" s="20">
        <v>0</v>
      </c>
    </row>
    <row r="48" spans="1:8" ht="26.4" x14ac:dyDescent="0.25">
      <c r="A48" s="49" t="s">
        <v>50</v>
      </c>
      <c r="B48" s="36" t="s">
        <v>51</v>
      </c>
      <c r="C48" s="36" t="s">
        <v>21</v>
      </c>
      <c r="D48" s="30"/>
      <c r="E48" s="20">
        <f>Госзадание!E33+'Иная субсидия'!E33+Внебюджет!E33</f>
        <v>80700420</v>
      </c>
      <c r="F48" s="20">
        <v>0</v>
      </c>
      <c r="G48" s="20">
        <v>0</v>
      </c>
      <c r="H48" s="20" t="s">
        <v>21</v>
      </c>
    </row>
    <row r="49" spans="1:8" ht="26.4" x14ac:dyDescent="0.25">
      <c r="A49" s="35" t="s">
        <v>52</v>
      </c>
      <c r="B49" s="36" t="s">
        <v>53</v>
      </c>
      <c r="C49" s="36" t="s">
        <v>54</v>
      </c>
      <c r="D49" s="30"/>
      <c r="E49" s="20">
        <f>Госзадание!E34+'Иная субсидия'!E34+Внебюджет!E34</f>
        <v>61058700</v>
      </c>
      <c r="F49" s="20">
        <v>0</v>
      </c>
      <c r="G49" s="20">
        <v>0</v>
      </c>
      <c r="H49" s="20" t="s">
        <v>21</v>
      </c>
    </row>
    <row r="50" spans="1:8" ht="13.2" x14ac:dyDescent="0.25">
      <c r="A50" s="35" t="s">
        <v>55</v>
      </c>
      <c r="B50" s="36" t="s">
        <v>56</v>
      </c>
      <c r="C50" s="36" t="s">
        <v>57</v>
      </c>
      <c r="D50" s="30"/>
      <c r="E50" s="20">
        <f>Госзадание!E35+'Иная субсидия'!E35+Внебюджет!E35</f>
        <v>1796000</v>
      </c>
      <c r="F50" s="20">
        <v>0</v>
      </c>
      <c r="G50" s="20">
        <v>0</v>
      </c>
      <c r="H50" s="20" t="s">
        <v>21</v>
      </c>
    </row>
    <row r="51" spans="1:8" ht="26.4" x14ac:dyDescent="0.25">
      <c r="A51" s="35" t="s">
        <v>58</v>
      </c>
      <c r="B51" s="36" t="s">
        <v>59</v>
      </c>
      <c r="C51" s="36" t="s">
        <v>60</v>
      </c>
      <c r="D51" s="30"/>
      <c r="E51" s="20">
        <f>Госзадание!E36+'Иная субсидия'!E36+Внебюджет!E36</f>
        <v>0</v>
      </c>
      <c r="F51" s="20">
        <v>0</v>
      </c>
      <c r="G51" s="20">
        <v>0</v>
      </c>
      <c r="H51" s="20" t="s">
        <v>21</v>
      </c>
    </row>
    <row r="52" spans="1:8" ht="26.4" x14ac:dyDescent="0.25">
      <c r="A52" s="35" t="s">
        <v>61</v>
      </c>
      <c r="B52" s="36" t="s">
        <v>62</v>
      </c>
      <c r="C52" s="36" t="s">
        <v>63</v>
      </c>
      <c r="D52" s="30"/>
      <c r="E52" s="20">
        <f>Госзадание!E37+'Иная субсидия'!E37+Внебюджет!E37</f>
        <v>17845720</v>
      </c>
      <c r="F52" s="20">
        <v>0</v>
      </c>
      <c r="G52" s="20">
        <v>0</v>
      </c>
      <c r="H52" s="20" t="s">
        <v>21</v>
      </c>
    </row>
    <row r="53" spans="1:8" ht="26.4" x14ac:dyDescent="0.25">
      <c r="A53" s="50" t="s">
        <v>218</v>
      </c>
      <c r="B53" s="36" t="s">
        <v>216</v>
      </c>
      <c r="C53" s="36" t="s">
        <v>63</v>
      </c>
      <c r="D53" s="30"/>
      <c r="E53" s="20">
        <f>Госзадание!E38+'Иная субсидия'!E38+Внебюджет!E38</f>
        <v>17845720</v>
      </c>
      <c r="F53" s="20">
        <v>0</v>
      </c>
      <c r="G53" s="20">
        <v>0</v>
      </c>
      <c r="H53" s="20" t="s">
        <v>21</v>
      </c>
    </row>
    <row r="54" spans="1:8" ht="13.2" x14ac:dyDescent="0.25">
      <c r="A54" s="50" t="s">
        <v>213</v>
      </c>
      <c r="B54" s="36" t="s">
        <v>217</v>
      </c>
      <c r="C54" s="36" t="s">
        <v>63</v>
      </c>
      <c r="D54" s="30"/>
      <c r="E54" s="20">
        <f>Госзадание!E39+'Иная субсидия'!E39+Внебюджет!E39</f>
        <v>0</v>
      </c>
      <c r="F54" s="20">
        <v>0</v>
      </c>
      <c r="G54" s="20">
        <v>0</v>
      </c>
      <c r="H54" s="20" t="s">
        <v>21</v>
      </c>
    </row>
    <row r="55" spans="1:8" ht="26.4" x14ac:dyDescent="0.25">
      <c r="A55" s="35" t="s">
        <v>214</v>
      </c>
      <c r="B55" s="36" t="s">
        <v>278</v>
      </c>
      <c r="C55" s="36" t="s">
        <v>219</v>
      </c>
      <c r="D55" s="30"/>
      <c r="E55" s="20">
        <f>Госзадание!E40+'Иная субсидия'!E40+Внебюджет!E40</f>
        <v>0</v>
      </c>
      <c r="F55" s="20">
        <v>0</v>
      </c>
      <c r="G55" s="20">
        <v>0</v>
      </c>
      <c r="H55" s="20" t="s">
        <v>21</v>
      </c>
    </row>
    <row r="56" spans="1:8" ht="13.2" x14ac:dyDescent="0.25">
      <c r="A56" s="50" t="s">
        <v>27</v>
      </c>
      <c r="B56" s="36"/>
      <c r="C56" s="36"/>
      <c r="D56" s="30"/>
      <c r="E56" s="20">
        <f>Госзадание!E41+'Иная субсидия'!E41+Внебюджет!E41</f>
        <v>0</v>
      </c>
      <c r="F56" s="20">
        <v>0</v>
      </c>
      <c r="G56" s="20">
        <v>0</v>
      </c>
      <c r="H56" s="20" t="s">
        <v>21</v>
      </c>
    </row>
    <row r="57" spans="1:8" ht="13.2" x14ac:dyDescent="0.25">
      <c r="A57" s="50" t="s">
        <v>215</v>
      </c>
      <c r="B57" s="36" t="s">
        <v>279</v>
      </c>
      <c r="C57" s="36" t="s">
        <v>219</v>
      </c>
      <c r="D57" s="30"/>
      <c r="E57" s="20">
        <f>Госзадание!E42+'Иная субсидия'!E42+Внебюджет!E42</f>
        <v>0</v>
      </c>
      <c r="F57" s="20">
        <v>0</v>
      </c>
      <c r="G57" s="20">
        <v>0</v>
      </c>
      <c r="H57" s="20" t="s">
        <v>21</v>
      </c>
    </row>
    <row r="58" spans="1:8" ht="13.2" x14ac:dyDescent="0.25">
      <c r="A58" s="48" t="s">
        <v>64</v>
      </c>
      <c r="B58" s="36" t="s">
        <v>65</v>
      </c>
      <c r="C58" s="36" t="s">
        <v>66</v>
      </c>
      <c r="D58" s="30"/>
      <c r="E58" s="20">
        <f>Госзадание!E43+'Иная субсидия'!E43+Внебюджет!E43</f>
        <v>9078160</v>
      </c>
      <c r="F58" s="20">
        <v>0</v>
      </c>
      <c r="G58" s="20">
        <v>0</v>
      </c>
      <c r="H58" s="20" t="s">
        <v>21</v>
      </c>
    </row>
    <row r="59" spans="1:8" ht="26.4" x14ac:dyDescent="0.25">
      <c r="A59" s="35" t="s">
        <v>67</v>
      </c>
      <c r="B59" s="36" t="s">
        <v>68</v>
      </c>
      <c r="C59" s="36" t="s">
        <v>69</v>
      </c>
      <c r="D59" s="30"/>
      <c r="E59" s="20">
        <f>Госзадание!E44+'Иная субсидия'!E44+Внебюджет!E44</f>
        <v>5811450</v>
      </c>
      <c r="F59" s="20">
        <v>0</v>
      </c>
      <c r="G59" s="20">
        <v>0</v>
      </c>
      <c r="H59" s="20" t="s">
        <v>21</v>
      </c>
    </row>
    <row r="60" spans="1:8" ht="13.2" x14ac:dyDescent="0.25">
      <c r="A60" s="50" t="s">
        <v>103</v>
      </c>
      <c r="B60" s="36"/>
      <c r="C60" s="36"/>
      <c r="D60" s="30"/>
      <c r="E60" s="20">
        <f>Госзадание!E45+'Иная субсидия'!E45+Внебюджет!E45</f>
        <v>0</v>
      </c>
      <c r="F60" s="20">
        <v>0</v>
      </c>
      <c r="G60" s="20">
        <v>0</v>
      </c>
      <c r="H60" s="20" t="s">
        <v>21</v>
      </c>
    </row>
    <row r="61" spans="1:8" ht="26.4" x14ac:dyDescent="0.25">
      <c r="A61" s="50" t="s">
        <v>220</v>
      </c>
      <c r="B61" s="36" t="s">
        <v>221</v>
      </c>
      <c r="C61" s="36" t="s">
        <v>222</v>
      </c>
      <c r="D61" s="30"/>
      <c r="E61" s="20">
        <f>Госзадание!E46+'Иная субсидия'!E46+Внебюджет!E46</f>
        <v>5811450</v>
      </c>
      <c r="F61" s="20">
        <v>0</v>
      </c>
      <c r="G61" s="20">
        <v>0</v>
      </c>
      <c r="H61" s="20" t="s">
        <v>21</v>
      </c>
    </row>
    <row r="62" spans="1:8" ht="26.4" x14ac:dyDescent="0.25">
      <c r="A62" s="35" t="s">
        <v>70</v>
      </c>
      <c r="B62" s="36" t="s">
        <v>71</v>
      </c>
      <c r="C62" s="36" t="s">
        <v>72</v>
      </c>
      <c r="D62" s="30"/>
      <c r="E62" s="20">
        <f>Госзадание!E47+'Иная субсидия'!E47+Внебюджет!E47</f>
        <v>3266710</v>
      </c>
      <c r="F62" s="20">
        <v>0</v>
      </c>
      <c r="G62" s="20">
        <v>0</v>
      </c>
      <c r="H62" s="20" t="s">
        <v>21</v>
      </c>
    </row>
    <row r="63" spans="1:8" ht="39.6" x14ac:dyDescent="0.25">
      <c r="A63" s="35" t="s">
        <v>73</v>
      </c>
      <c r="B63" s="36" t="s">
        <v>74</v>
      </c>
      <c r="C63" s="36" t="s">
        <v>75</v>
      </c>
      <c r="D63" s="30"/>
      <c r="E63" s="20">
        <f>Госзадание!E48+'Иная субсидия'!E48+Внебюджет!E48</f>
        <v>0</v>
      </c>
      <c r="F63" s="20">
        <v>0</v>
      </c>
      <c r="G63" s="20">
        <v>0</v>
      </c>
      <c r="H63" s="20" t="s">
        <v>21</v>
      </c>
    </row>
    <row r="64" spans="1:8" ht="13.2" x14ac:dyDescent="0.25">
      <c r="A64" s="35" t="s">
        <v>280</v>
      </c>
      <c r="B64" s="36" t="s">
        <v>223</v>
      </c>
      <c r="C64" s="36" t="s">
        <v>224</v>
      </c>
      <c r="D64" s="30"/>
      <c r="E64" s="20">
        <f>Госзадание!E49+'Иная субсидия'!E49+Внебюджет!E49</f>
        <v>0</v>
      </c>
      <c r="F64" s="20">
        <v>0</v>
      </c>
      <c r="G64" s="20">
        <v>0</v>
      </c>
      <c r="H64" s="20" t="s">
        <v>21</v>
      </c>
    </row>
    <row r="65" spans="1:8" ht="13.2" x14ac:dyDescent="0.25">
      <c r="A65" s="48" t="s">
        <v>76</v>
      </c>
      <c r="B65" s="36" t="s">
        <v>77</v>
      </c>
      <c r="C65" s="36" t="s">
        <v>78</v>
      </c>
      <c r="D65" s="30"/>
      <c r="E65" s="20">
        <f>Госзадание!E50+'Иная субсидия'!E50+Внебюджет!E50</f>
        <v>2020387</v>
      </c>
      <c r="F65" s="20">
        <v>0</v>
      </c>
      <c r="G65" s="20">
        <v>0</v>
      </c>
      <c r="H65" s="20" t="s">
        <v>21</v>
      </c>
    </row>
    <row r="66" spans="1:8" ht="26.4" x14ac:dyDescent="0.25">
      <c r="A66" s="35" t="s">
        <v>79</v>
      </c>
      <c r="B66" s="36" t="s">
        <v>80</v>
      </c>
      <c r="C66" s="36" t="s">
        <v>81</v>
      </c>
      <c r="D66" s="30"/>
      <c r="E66" s="20">
        <f>Госзадание!E51+'Иная субсидия'!E51+Внебюджет!E51</f>
        <v>1934552</v>
      </c>
      <c r="F66" s="20">
        <v>0</v>
      </c>
      <c r="G66" s="20">
        <v>0</v>
      </c>
      <c r="H66" s="20" t="s">
        <v>21</v>
      </c>
    </row>
    <row r="67" spans="1:8" ht="26.4" x14ac:dyDescent="0.25">
      <c r="A67" s="35" t="s">
        <v>82</v>
      </c>
      <c r="B67" s="36" t="s">
        <v>83</v>
      </c>
      <c r="C67" s="36" t="s">
        <v>84</v>
      </c>
      <c r="D67" s="30"/>
      <c r="E67" s="20">
        <f>Госзадание!E52+'Иная субсидия'!E52+Внебюджет!E52</f>
        <v>70558</v>
      </c>
      <c r="F67" s="20">
        <v>0</v>
      </c>
      <c r="G67" s="20">
        <v>0</v>
      </c>
      <c r="H67" s="20" t="s">
        <v>21</v>
      </c>
    </row>
    <row r="68" spans="1:8" ht="13.2" x14ac:dyDescent="0.25">
      <c r="A68" s="35" t="s">
        <v>85</v>
      </c>
      <c r="B68" s="36" t="s">
        <v>86</v>
      </c>
      <c r="C68" s="36" t="s">
        <v>87</v>
      </c>
      <c r="D68" s="30"/>
      <c r="E68" s="20">
        <f>Госзадание!E53+'Иная субсидия'!E53+Внебюджет!E53</f>
        <v>15277</v>
      </c>
      <c r="F68" s="20">
        <v>0</v>
      </c>
      <c r="G68" s="20">
        <v>0</v>
      </c>
      <c r="H68" s="20" t="s">
        <v>21</v>
      </c>
    </row>
    <row r="69" spans="1:8" ht="13.2" x14ac:dyDescent="0.25">
      <c r="A69" s="48" t="s">
        <v>225</v>
      </c>
      <c r="B69" s="36" t="s">
        <v>226</v>
      </c>
      <c r="C69" s="36" t="s">
        <v>212</v>
      </c>
      <c r="D69" s="30"/>
      <c r="E69" s="20">
        <f>Госзадание!E54+'Иная субсидия'!E54+Внебюджет!E54</f>
        <v>0</v>
      </c>
      <c r="F69" s="20">
        <v>0</v>
      </c>
      <c r="G69" s="20">
        <v>0</v>
      </c>
      <c r="H69" s="20" t="s">
        <v>21</v>
      </c>
    </row>
    <row r="70" spans="1:8" ht="13.2" x14ac:dyDescent="0.25">
      <c r="A70" s="35" t="s">
        <v>103</v>
      </c>
      <c r="B70" s="57"/>
      <c r="C70" s="57"/>
      <c r="D70" s="30"/>
      <c r="E70" s="20">
        <f>Госзадание!E55+'Иная субсидия'!E55+Внебюджет!E55</f>
        <v>0</v>
      </c>
      <c r="F70" s="20">
        <v>0</v>
      </c>
      <c r="G70" s="20">
        <v>0</v>
      </c>
      <c r="H70" s="20" t="s">
        <v>21</v>
      </c>
    </row>
    <row r="71" spans="1:8" ht="13.2" x14ac:dyDescent="0.25">
      <c r="A71" s="35" t="s">
        <v>281</v>
      </c>
      <c r="B71" s="36" t="s">
        <v>228</v>
      </c>
      <c r="C71" s="36" t="s">
        <v>287</v>
      </c>
      <c r="D71" s="30"/>
      <c r="E71" s="20">
        <f>Госзадание!E56+'Иная субсидия'!E56+Внебюджет!E56</f>
        <v>0</v>
      </c>
      <c r="F71" s="20">
        <v>0</v>
      </c>
      <c r="G71" s="20">
        <v>0</v>
      </c>
      <c r="H71" s="20" t="s">
        <v>21</v>
      </c>
    </row>
    <row r="72" spans="1:8" ht="13.2" x14ac:dyDescent="0.25">
      <c r="A72" s="35" t="s">
        <v>282</v>
      </c>
      <c r="B72" s="36" t="s">
        <v>230</v>
      </c>
      <c r="C72" s="36" t="s">
        <v>288</v>
      </c>
      <c r="D72" s="30"/>
      <c r="E72" s="20">
        <f>Госзадание!E57+'Иная субсидия'!E57+Внебюджет!E57</f>
        <v>0</v>
      </c>
      <c r="F72" s="20">
        <v>0</v>
      </c>
      <c r="G72" s="20">
        <v>0</v>
      </c>
      <c r="H72" s="20" t="s">
        <v>21</v>
      </c>
    </row>
    <row r="73" spans="1:8" ht="26.4" x14ac:dyDescent="0.25">
      <c r="A73" s="35" t="s">
        <v>283</v>
      </c>
      <c r="B73" s="36" t="s">
        <v>232</v>
      </c>
      <c r="C73" s="36" t="s">
        <v>289</v>
      </c>
      <c r="D73" s="30"/>
      <c r="E73" s="20">
        <f>Госзадание!E58+'Иная субсидия'!E58+Внебюджет!E58</f>
        <v>0</v>
      </c>
      <c r="F73" s="20">
        <v>0</v>
      </c>
      <c r="G73" s="20">
        <v>0</v>
      </c>
      <c r="H73" s="20" t="s">
        <v>21</v>
      </c>
    </row>
    <row r="74" spans="1:8" ht="13.2" x14ac:dyDescent="0.25">
      <c r="A74" s="35" t="s">
        <v>227</v>
      </c>
      <c r="B74" s="36" t="s">
        <v>284</v>
      </c>
      <c r="C74" s="36" t="s">
        <v>233</v>
      </c>
      <c r="D74" s="30"/>
      <c r="E74" s="20">
        <f>Госзадание!E59+'Иная субсидия'!E59+Внебюджет!E59</f>
        <v>0</v>
      </c>
      <c r="F74" s="20">
        <v>0</v>
      </c>
      <c r="G74" s="20">
        <v>0</v>
      </c>
      <c r="H74" s="20" t="s">
        <v>21</v>
      </c>
    </row>
    <row r="75" spans="1:8" ht="13.2" x14ac:dyDescent="0.25">
      <c r="A75" s="35" t="s">
        <v>229</v>
      </c>
      <c r="B75" s="36" t="s">
        <v>285</v>
      </c>
      <c r="C75" s="36" t="s">
        <v>234</v>
      </c>
      <c r="D75" s="30"/>
      <c r="E75" s="20">
        <f>Госзадание!E60+'Иная субсидия'!E60+Внебюджет!E60</f>
        <v>0</v>
      </c>
      <c r="F75" s="20">
        <v>0</v>
      </c>
      <c r="G75" s="20">
        <v>0</v>
      </c>
      <c r="H75" s="20" t="s">
        <v>21</v>
      </c>
    </row>
    <row r="76" spans="1:8" ht="26.4" x14ac:dyDescent="0.25">
      <c r="A76" s="35" t="s">
        <v>231</v>
      </c>
      <c r="B76" s="36" t="s">
        <v>286</v>
      </c>
      <c r="C76" s="36" t="s">
        <v>235</v>
      </c>
      <c r="D76" s="30"/>
      <c r="E76" s="20">
        <f>Госзадание!E61+'Иная субсидия'!E61+Внебюджет!E61</f>
        <v>0</v>
      </c>
      <c r="F76" s="20">
        <v>0</v>
      </c>
      <c r="G76" s="20">
        <v>0</v>
      </c>
      <c r="H76" s="20" t="s">
        <v>21</v>
      </c>
    </row>
    <row r="77" spans="1:8" ht="13.2" x14ac:dyDescent="0.25">
      <c r="A77" s="48" t="s">
        <v>88</v>
      </c>
      <c r="B77" s="36" t="s">
        <v>89</v>
      </c>
      <c r="C77" s="36" t="s">
        <v>21</v>
      </c>
      <c r="D77" s="30"/>
      <c r="E77" s="20">
        <f>Госзадание!E62+'Иная субсидия'!E62+Внебюджет!E62</f>
        <v>0</v>
      </c>
      <c r="F77" s="20">
        <v>0</v>
      </c>
      <c r="G77" s="20">
        <v>0</v>
      </c>
      <c r="H77" s="20" t="s">
        <v>21</v>
      </c>
    </row>
    <row r="78" spans="1:8" ht="26.4" x14ac:dyDescent="0.25">
      <c r="A78" s="35" t="s">
        <v>90</v>
      </c>
      <c r="B78" s="36" t="s">
        <v>91</v>
      </c>
      <c r="C78" s="36" t="s">
        <v>92</v>
      </c>
      <c r="D78" s="30"/>
      <c r="E78" s="20">
        <f>Госзадание!E63+'Иная субсидия'!E63+Внебюджет!E63</f>
        <v>0</v>
      </c>
      <c r="F78" s="20">
        <v>0</v>
      </c>
      <c r="G78" s="20">
        <v>0</v>
      </c>
      <c r="H78" s="20">
        <v>0</v>
      </c>
    </row>
    <row r="79" spans="1:8" ht="15.6" x14ac:dyDescent="0.25">
      <c r="A79" s="48" t="s">
        <v>252</v>
      </c>
      <c r="B79" s="36" t="s">
        <v>93</v>
      </c>
      <c r="C79" s="36" t="s">
        <v>21</v>
      </c>
      <c r="D79" s="30"/>
      <c r="E79" s="20">
        <f>Госзадание!E64+'Иная субсидия'!E64+Внебюджет!E64</f>
        <v>19544676.5</v>
      </c>
      <c r="F79" s="20">
        <v>0</v>
      </c>
      <c r="G79" s="20">
        <v>0</v>
      </c>
      <c r="H79" s="20">
        <v>0</v>
      </c>
    </row>
    <row r="80" spans="1:8" ht="26.4" x14ac:dyDescent="0.25">
      <c r="A80" s="35" t="s">
        <v>94</v>
      </c>
      <c r="B80" s="36" t="s">
        <v>95</v>
      </c>
      <c r="C80" s="36" t="s">
        <v>96</v>
      </c>
      <c r="D80" s="30"/>
      <c r="E80" s="20">
        <f>Госзадание!E65+'Иная субсидия'!E65+Внебюджет!E65</f>
        <v>0</v>
      </c>
      <c r="F80" s="20">
        <v>0</v>
      </c>
      <c r="G80" s="20">
        <v>0</v>
      </c>
      <c r="H80" s="20">
        <v>0</v>
      </c>
    </row>
    <row r="81" spans="1:8" ht="26.4" x14ac:dyDescent="0.25">
      <c r="A81" s="35" t="s">
        <v>97</v>
      </c>
      <c r="B81" s="36" t="s">
        <v>98</v>
      </c>
      <c r="C81" s="36" t="s">
        <v>99</v>
      </c>
      <c r="D81" s="30"/>
      <c r="E81" s="20">
        <f>Госзадание!E66+'Иная субсидия'!E66+Внебюджет!E66</f>
        <v>0</v>
      </c>
      <c r="F81" s="20">
        <v>0</v>
      </c>
      <c r="G81" s="20">
        <v>0</v>
      </c>
      <c r="H81" s="20">
        <v>0</v>
      </c>
    </row>
    <row r="82" spans="1:8" s="24" customFormat="1" ht="13.2" x14ac:dyDescent="0.25">
      <c r="A82" s="35" t="s">
        <v>100</v>
      </c>
      <c r="B82" s="36" t="s">
        <v>101</v>
      </c>
      <c r="C82" s="36" t="s">
        <v>102</v>
      </c>
      <c r="D82" s="23"/>
      <c r="E82" s="20">
        <f>Госзадание!E67+'Иная субсидия'!E67+Внебюджет!E67</f>
        <v>19544676.5</v>
      </c>
      <c r="F82" s="20">
        <v>0</v>
      </c>
      <c r="G82" s="20">
        <v>0</v>
      </c>
      <c r="H82" s="20">
        <v>0</v>
      </c>
    </row>
    <row r="83" spans="1:8" ht="13.2" x14ac:dyDescent="0.25">
      <c r="A83" s="52" t="s">
        <v>103</v>
      </c>
      <c r="B83" s="36"/>
      <c r="C83" s="36"/>
      <c r="D83" s="30"/>
      <c r="E83" s="20">
        <f>Госзадание!E68+'Иная субсидия'!E68+Внебюджет!E68</f>
        <v>0</v>
      </c>
      <c r="F83" s="20">
        <v>0</v>
      </c>
      <c r="G83" s="20">
        <v>0</v>
      </c>
      <c r="H83" s="20">
        <v>0</v>
      </c>
    </row>
    <row r="84" spans="1:8" ht="13.2" x14ac:dyDescent="0.25">
      <c r="A84" s="35" t="s">
        <v>104</v>
      </c>
      <c r="B84" s="36" t="s">
        <v>105</v>
      </c>
      <c r="C84" s="36" t="s">
        <v>106</v>
      </c>
      <c r="D84" s="30"/>
      <c r="E84" s="20">
        <f>Госзадание!E69+'Иная субсидия'!E69+Внебюджет!E69</f>
        <v>0</v>
      </c>
      <c r="F84" s="20">
        <v>0</v>
      </c>
      <c r="G84" s="20">
        <v>0</v>
      </c>
      <c r="H84" s="20">
        <v>0</v>
      </c>
    </row>
    <row r="85" spans="1:8" ht="39.6" x14ac:dyDescent="0.25">
      <c r="A85" s="50" t="s">
        <v>107</v>
      </c>
      <c r="B85" s="36" t="s">
        <v>108</v>
      </c>
      <c r="C85" s="36" t="s">
        <v>109</v>
      </c>
      <c r="D85" s="30"/>
      <c r="E85" s="20">
        <f>Госзадание!E70+'Иная субсидия'!E70+Внебюджет!E70</f>
        <v>0</v>
      </c>
      <c r="F85" s="20">
        <v>0</v>
      </c>
      <c r="G85" s="20">
        <v>0</v>
      </c>
      <c r="H85" s="20">
        <v>0</v>
      </c>
    </row>
    <row r="86" spans="1:8" ht="26.4" x14ac:dyDescent="0.25">
      <c r="A86" s="50" t="s">
        <v>110</v>
      </c>
      <c r="B86" s="36" t="s">
        <v>111</v>
      </c>
      <c r="C86" s="36" t="s">
        <v>112</v>
      </c>
      <c r="D86" s="30"/>
      <c r="E86" s="20">
        <f>Госзадание!E71+'Иная субсидия'!E71+Внебюджет!E71</f>
        <v>0</v>
      </c>
      <c r="F86" s="20">
        <v>0</v>
      </c>
      <c r="G86" s="20">
        <v>0</v>
      </c>
      <c r="H86" s="20">
        <v>0</v>
      </c>
    </row>
    <row r="87" spans="1:8" ht="15.6" x14ac:dyDescent="0.25">
      <c r="A87" s="47" t="s">
        <v>253</v>
      </c>
      <c r="B87" s="39" t="s">
        <v>113</v>
      </c>
      <c r="C87" s="39" t="s">
        <v>114</v>
      </c>
      <c r="D87" s="30"/>
      <c r="E87" s="20">
        <f>Госзадание!E72+'Иная субсидия'!E72+Внебюджет!E72</f>
        <v>0</v>
      </c>
      <c r="F87" s="20">
        <v>0</v>
      </c>
      <c r="G87" s="20">
        <v>0</v>
      </c>
      <c r="H87" s="20" t="s">
        <v>21</v>
      </c>
    </row>
    <row r="88" spans="1:8" ht="28.8" x14ac:dyDescent="0.25">
      <c r="A88" s="49" t="s">
        <v>254</v>
      </c>
      <c r="B88" s="36" t="s">
        <v>115</v>
      </c>
      <c r="C88" s="36"/>
      <c r="D88" s="30"/>
      <c r="E88" s="20">
        <f>Госзадание!E73+'Иная субсидия'!E73+Внебюджет!E73</f>
        <v>0</v>
      </c>
      <c r="F88" s="20">
        <v>0</v>
      </c>
      <c r="G88" s="20">
        <v>0</v>
      </c>
      <c r="H88" s="20" t="s">
        <v>21</v>
      </c>
    </row>
    <row r="89" spans="1:8" ht="15.6" x14ac:dyDescent="0.25">
      <c r="A89" s="49" t="s">
        <v>255</v>
      </c>
      <c r="B89" s="36" t="s">
        <v>116</v>
      </c>
      <c r="C89" s="36"/>
      <c r="D89" s="30"/>
      <c r="E89" s="20">
        <f>Госзадание!E74+'Иная субсидия'!E74+Внебюджет!E74</f>
        <v>0</v>
      </c>
      <c r="F89" s="20">
        <v>0</v>
      </c>
      <c r="G89" s="20">
        <v>0</v>
      </c>
      <c r="H89" s="20" t="s">
        <v>21</v>
      </c>
    </row>
    <row r="90" spans="1:8" ht="15.6" x14ac:dyDescent="0.25">
      <c r="A90" s="49" t="s">
        <v>256</v>
      </c>
      <c r="B90" s="36" t="s">
        <v>117</v>
      </c>
      <c r="C90" s="36"/>
      <c r="D90" s="30"/>
      <c r="E90" s="20">
        <f>Госзадание!E75+'Иная субсидия'!E75+Внебюджет!E75</f>
        <v>0</v>
      </c>
      <c r="F90" s="20">
        <v>0</v>
      </c>
      <c r="G90" s="20">
        <v>0</v>
      </c>
      <c r="H90" s="20" t="s">
        <v>21</v>
      </c>
    </row>
    <row r="91" spans="1:8" ht="15.6" x14ac:dyDescent="0.25">
      <c r="A91" s="47" t="s">
        <v>257</v>
      </c>
      <c r="B91" s="39" t="s">
        <v>118</v>
      </c>
      <c r="C91" s="39" t="s">
        <v>21</v>
      </c>
      <c r="D91" s="30"/>
      <c r="E91" s="20">
        <f>Госзадание!E76+'Иная субсидия'!E76+Внебюджет!E76</f>
        <v>36240.170000000006</v>
      </c>
      <c r="F91" s="20">
        <v>0</v>
      </c>
      <c r="G91" s="20">
        <v>0</v>
      </c>
      <c r="H91" s="20" t="s">
        <v>21</v>
      </c>
    </row>
    <row r="92" spans="1:8" ht="26.4" x14ac:dyDescent="0.25">
      <c r="A92" s="49" t="s">
        <v>119</v>
      </c>
      <c r="B92" s="36" t="s">
        <v>120</v>
      </c>
      <c r="C92" s="36" t="s">
        <v>121</v>
      </c>
      <c r="D92" s="30"/>
      <c r="E92" s="20">
        <f>Госзадание!E77+'Иная субсидия'!E77+Внебюджет!E77</f>
        <v>36240.170000000006</v>
      </c>
      <c r="F92" s="20">
        <v>0</v>
      </c>
      <c r="G92" s="20">
        <v>0</v>
      </c>
      <c r="H92" s="20" t="s">
        <v>21</v>
      </c>
    </row>
    <row r="93" spans="1:8" ht="11.25" customHeight="1" x14ac:dyDescent="0.2">
      <c r="A93" s="31"/>
      <c r="B93" s="31"/>
      <c r="C93" s="31"/>
      <c r="D93" s="31"/>
      <c r="E93" s="31"/>
      <c r="F93" s="31"/>
      <c r="G93" s="31"/>
      <c r="H93" s="31"/>
    </row>
    <row r="94" spans="1:8" ht="3" customHeight="1" x14ac:dyDescent="0.2"/>
    <row r="95" spans="1:8" s="6" customFormat="1" ht="11.25" customHeight="1" x14ac:dyDescent="0.2">
      <c r="A95" s="53" t="s">
        <v>178</v>
      </c>
      <c r="B95" s="54"/>
      <c r="C95" s="54"/>
    </row>
    <row r="96" spans="1:8" s="6" customFormat="1" ht="11.25" customHeight="1" x14ac:dyDescent="0.2">
      <c r="A96" s="53" t="s">
        <v>179</v>
      </c>
      <c r="B96" s="54"/>
      <c r="C96" s="54"/>
    </row>
    <row r="97" spans="1:8" s="6" customFormat="1" ht="11.25" customHeight="1" x14ac:dyDescent="0.2">
      <c r="A97" s="53" t="s">
        <v>180</v>
      </c>
      <c r="B97" s="54"/>
      <c r="C97" s="54"/>
    </row>
    <row r="98" spans="1:8" s="6" customFormat="1" ht="10.5" customHeight="1" x14ac:dyDescent="0.2">
      <c r="A98" s="53" t="s">
        <v>181</v>
      </c>
      <c r="B98" s="54"/>
      <c r="C98" s="54"/>
    </row>
    <row r="99" spans="1:8" s="6" customFormat="1" ht="10.5" customHeight="1" x14ac:dyDescent="0.2">
      <c r="A99" s="53" t="s">
        <v>182</v>
      </c>
      <c r="B99" s="54"/>
      <c r="C99" s="54"/>
    </row>
    <row r="100" spans="1:8" s="6" customFormat="1" ht="10.5" customHeight="1" x14ac:dyDescent="0.2">
      <c r="A100" s="53" t="s">
        <v>183</v>
      </c>
      <c r="B100" s="54"/>
      <c r="C100" s="54"/>
    </row>
    <row r="101" spans="1:8" s="6" customFormat="1" ht="19.5" customHeight="1" x14ac:dyDescent="0.2">
      <c r="A101" s="440" t="s">
        <v>184</v>
      </c>
      <c r="B101" s="440"/>
      <c r="C101" s="440"/>
      <c r="D101" s="440"/>
      <c r="E101" s="440"/>
      <c r="F101" s="440"/>
      <c r="G101" s="440"/>
      <c r="H101" s="440"/>
    </row>
    <row r="102" spans="1:8" s="6" customFormat="1" ht="10.5" customHeight="1" x14ac:dyDescent="0.2">
      <c r="A102" s="53" t="s">
        <v>185</v>
      </c>
      <c r="B102" s="54"/>
      <c r="C102" s="54"/>
    </row>
    <row r="103" spans="1:8" s="6" customFormat="1" ht="30" customHeight="1" x14ac:dyDescent="0.2">
      <c r="A103" s="440" t="s">
        <v>186</v>
      </c>
      <c r="B103" s="440"/>
      <c r="C103" s="440"/>
      <c r="D103" s="440"/>
      <c r="E103" s="440"/>
      <c r="F103" s="440"/>
      <c r="G103" s="440"/>
      <c r="H103" s="440"/>
    </row>
    <row r="104" spans="1:8" s="6" customFormat="1" ht="19.5" customHeight="1" x14ac:dyDescent="0.2">
      <c r="A104" s="440" t="s">
        <v>187</v>
      </c>
      <c r="B104" s="440"/>
      <c r="C104" s="440"/>
      <c r="D104" s="440"/>
      <c r="E104" s="440"/>
      <c r="F104" s="440"/>
      <c r="G104" s="440"/>
      <c r="H104" s="440"/>
    </row>
    <row r="105" spans="1:8" s="6" customFormat="1" ht="30" customHeight="1" x14ac:dyDescent="0.2">
      <c r="A105" s="440" t="s">
        <v>188</v>
      </c>
      <c r="B105" s="440"/>
      <c r="C105" s="440"/>
      <c r="D105" s="440"/>
      <c r="E105" s="440"/>
      <c r="F105" s="440"/>
      <c r="G105" s="440"/>
      <c r="H105" s="440"/>
    </row>
    <row r="106" spans="1:8" s="6" customFormat="1" ht="23.25" customHeight="1" x14ac:dyDescent="0.2">
      <c r="A106" s="441" t="s">
        <v>189</v>
      </c>
      <c r="B106" s="441"/>
      <c r="C106" s="441"/>
      <c r="D106" s="441"/>
      <c r="E106" s="441"/>
      <c r="F106" s="441"/>
      <c r="G106" s="441"/>
      <c r="H106" s="441"/>
    </row>
    <row r="107" spans="1:8" s="6" customFormat="1" ht="11.25" customHeight="1" x14ac:dyDescent="0.2">
      <c r="A107" s="53" t="s">
        <v>190</v>
      </c>
      <c r="B107" s="54"/>
      <c r="C107" s="54"/>
    </row>
    <row r="108" spans="1:8" s="6" customFormat="1" ht="33" customHeight="1" x14ac:dyDescent="0.2">
      <c r="A108" s="440" t="s">
        <v>191</v>
      </c>
      <c r="B108" s="440"/>
      <c r="C108" s="440"/>
      <c r="D108" s="440"/>
      <c r="E108" s="440"/>
      <c r="F108" s="440"/>
      <c r="G108" s="440"/>
      <c r="H108" s="440"/>
    </row>
    <row r="109" spans="1:8" ht="3" customHeight="1" x14ac:dyDescent="0.2"/>
  </sheetData>
  <mergeCells count="28">
    <mergeCell ref="B17:G17"/>
    <mergeCell ref="B18:G18"/>
    <mergeCell ref="G6:H6"/>
    <mergeCell ref="A16:F16"/>
    <mergeCell ref="A10:H10"/>
    <mergeCell ref="A9:H9"/>
    <mergeCell ref="G7:H7"/>
    <mergeCell ref="A15:F15"/>
    <mergeCell ref="A12:G12"/>
    <mergeCell ref="H11:H12"/>
    <mergeCell ref="H24:H25"/>
    <mergeCell ref="A21:H21"/>
    <mergeCell ref="A23:A25"/>
    <mergeCell ref="B23:B25"/>
    <mergeCell ref="C23:C25"/>
    <mergeCell ref="D23:D25"/>
    <mergeCell ref="E23:H23"/>
    <mergeCell ref="F2:H2"/>
    <mergeCell ref="F4:H4"/>
    <mergeCell ref="F8:H8"/>
    <mergeCell ref="F3:H3"/>
    <mergeCell ref="A11:G11"/>
    <mergeCell ref="A108:H108"/>
    <mergeCell ref="A101:H101"/>
    <mergeCell ref="A103:H103"/>
    <mergeCell ref="A104:H104"/>
    <mergeCell ref="A105:H105"/>
    <mergeCell ref="A106:H106"/>
  </mergeCells>
  <pageMargins left="0.42" right="0.36" top="0.75" bottom="0.37" header="0.3" footer="0.3"/>
  <pageSetup paperSize="9" scale="84" fitToHeight="0" orientation="landscape" r:id="rId1"/>
  <headerFooter alignWithMargins="0"/>
  <rowBreaks count="4" manualBreakCount="4">
    <brk id="20" max="16383" man="1"/>
    <brk id="46" max="16383" man="1"/>
    <brk id="68" max="7" man="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93"/>
  <sheetViews>
    <sheetView view="pageBreakPreview" topLeftCell="A65" zoomScale="77" zoomScaleNormal="66" zoomScaleSheetLayoutView="77" workbookViewId="0">
      <selection activeCell="A4" sqref="A4:E4"/>
    </sheetView>
  </sheetViews>
  <sheetFormatPr defaultColWidth="0.88671875" defaultRowHeight="10.199999999999999" x14ac:dyDescent="0.2"/>
  <cols>
    <col min="1" max="1" width="79.33203125" style="34" customWidth="1"/>
    <col min="2" max="2" width="8.6640625" style="34" customWidth="1"/>
    <col min="3" max="3" width="14.6640625" style="34" customWidth="1"/>
    <col min="4" max="4" width="11.33203125" style="34" customWidth="1"/>
    <col min="5" max="5" width="38.6640625" style="55" customWidth="1"/>
    <col min="6" max="6" width="24.109375" style="34" customWidth="1"/>
    <col min="7" max="7" width="25.88671875" style="34" customWidth="1"/>
    <col min="8" max="8" width="15.6640625" style="3" customWidth="1"/>
    <col min="9" max="16384" width="0.88671875" style="3"/>
  </cols>
  <sheetData>
    <row r="1" spans="1:7" ht="18" x14ac:dyDescent="0.35">
      <c r="A1" s="140"/>
      <c r="B1" s="140"/>
      <c r="C1" s="457"/>
      <c r="D1" s="457"/>
      <c r="E1" s="141"/>
      <c r="F1" s="140"/>
      <c r="G1" s="140"/>
    </row>
    <row r="2" spans="1:7" ht="19.5" customHeight="1" x14ac:dyDescent="0.3">
      <c r="A2" s="458" t="s">
        <v>424</v>
      </c>
      <c r="B2" s="458"/>
      <c r="C2" s="458"/>
      <c r="D2" s="458"/>
      <c r="E2" s="458"/>
      <c r="F2" s="458"/>
      <c r="G2" s="458"/>
    </row>
    <row r="3" spans="1:7" ht="21" x14ac:dyDescent="0.35">
      <c r="A3" s="458" t="s">
        <v>425</v>
      </c>
      <c r="B3" s="458"/>
      <c r="C3" s="458"/>
      <c r="D3" s="458"/>
      <c r="E3" s="458"/>
      <c r="F3" s="140"/>
      <c r="G3" s="140"/>
    </row>
    <row r="4" spans="1:7" ht="21.75" customHeight="1" x14ac:dyDescent="0.35">
      <c r="A4" s="457" t="s">
        <v>432</v>
      </c>
      <c r="B4" s="457"/>
      <c r="C4" s="457"/>
      <c r="D4" s="457"/>
      <c r="E4" s="457"/>
      <c r="F4" s="140"/>
      <c r="G4" s="140"/>
    </row>
    <row r="5" spans="1:7" ht="10.5" customHeight="1" x14ac:dyDescent="0.35">
      <c r="A5" s="140"/>
      <c r="B5" s="140"/>
      <c r="C5" s="140"/>
      <c r="D5" s="140"/>
      <c r="E5" s="141"/>
      <c r="F5" s="140"/>
      <c r="G5" s="140"/>
    </row>
    <row r="6" spans="1:7" ht="14.25" customHeight="1" thickBot="1" x14ac:dyDescent="0.4">
      <c r="A6" s="458" t="s">
        <v>19</v>
      </c>
      <c r="B6" s="458"/>
      <c r="C6" s="458"/>
      <c r="D6" s="458"/>
      <c r="E6" s="458"/>
      <c r="F6" s="140"/>
      <c r="G6" s="140"/>
    </row>
    <row r="7" spans="1:7" ht="18.600000000000001" hidden="1" thickBot="1" x14ac:dyDescent="0.4">
      <c r="A7" s="140"/>
      <c r="B7" s="140"/>
      <c r="C7" s="140"/>
      <c r="D7" s="140"/>
      <c r="E7" s="141"/>
      <c r="F7" s="140"/>
      <c r="G7" s="140"/>
    </row>
    <row r="8" spans="1:7" ht="15.6" x14ac:dyDescent="0.2">
      <c r="A8" s="461" t="s">
        <v>0</v>
      </c>
      <c r="B8" s="464" t="s">
        <v>1</v>
      </c>
      <c r="C8" s="464" t="s">
        <v>404</v>
      </c>
      <c r="D8" s="464" t="s">
        <v>405</v>
      </c>
      <c r="E8" s="255" t="s">
        <v>6</v>
      </c>
      <c r="F8" s="256" t="s">
        <v>267</v>
      </c>
      <c r="G8" s="257" t="s">
        <v>388</v>
      </c>
    </row>
    <row r="9" spans="1:7" ht="22.5" customHeight="1" x14ac:dyDescent="0.3">
      <c r="A9" s="462"/>
      <c r="B9" s="465"/>
      <c r="C9" s="465"/>
      <c r="D9" s="465"/>
      <c r="E9" s="263" t="s">
        <v>241</v>
      </c>
      <c r="F9" s="258" t="s">
        <v>241</v>
      </c>
      <c r="G9" s="262" t="s">
        <v>241</v>
      </c>
    </row>
    <row r="10" spans="1:7" ht="61.5" customHeight="1" x14ac:dyDescent="0.2">
      <c r="A10" s="463"/>
      <c r="B10" s="466"/>
      <c r="C10" s="466"/>
      <c r="D10" s="466"/>
      <c r="E10" s="259" t="s">
        <v>2</v>
      </c>
      <c r="F10" s="260" t="s">
        <v>2</v>
      </c>
      <c r="G10" s="261" t="s">
        <v>2</v>
      </c>
    </row>
    <row r="11" spans="1:7" ht="18.600000000000001" thickBot="1" x14ac:dyDescent="0.25">
      <c r="A11" s="142" t="s">
        <v>7</v>
      </c>
      <c r="B11" s="143" t="s">
        <v>8</v>
      </c>
      <c r="C11" s="143" t="s">
        <v>9</v>
      </c>
      <c r="D11" s="143" t="s">
        <v>10</v>
      </c>
      <c r="E11" s="144" t="s">
        <v>11</v>
      </c>
      <c r="F11" s="230" t="s">
        <v>12</v>
      </c>
      <c r="G11" s="231" t="s">
        <v>13</v>
      </c>
    </row>
    <row r="12" spans="1:7" ht="20.399999999999999" x14ac:dyDescent="0.35">
      <c r="A12" s="145" t="s">
        <v>357</v>
      </c>
      <c r="B12" s="146" t="s">
        <v>20</v>
      </c>
      <c r="C12" s="146" t="s">
        <v>21</v>
      </c>
      <c r="D12" s="147" t="s">
        <v>21</v>
      </c>
      <c r="E12" s="246">
        <f t="shared" ref="E12:E43" si="0">F12+G12</f>
        <v>0</v>
      </c>
      <c r="F12" s="217"/>
      <c r="G12" s="252"/>
    </row>
    <row r="13" spans="1:7" ht="20.399999999999999" x14ac:dyDescent="0.35">
      <c r="A13" s="145" t="s">
        <v>358</v>
      </c>
      <c r="B13" s="146" t="s">
        <v>22</v>
      </c>
      <c r="C13" s="146" t="s">
        <v>21</v>
      </c>
      <c r="D13" s="147" t="s">
        <v>21</v>
      </c>
      <c r="E13" s="247">
        <f t="shared" si="0"/>
        <v>0</v>
      </c>
      <c r="F13" s="214"/>
      <c r="G13" s="169"/>
    </row>
    <row r="14" spans="1:7" s="232" customFormat="1" ht="18" x14ac:dyDescent="0.35">
      <c r="A14" s="207" t="s">
        <v>23</v>
      </c>
      <c r="B14" s="208" t="s">
        <v>24</v>
      </c>
      <c r="C14" s="208"/>
      <c r="D14" s="209"/>
      <c r="E14" s="248">
        <f t="shared" si="0"/>
        <v>92774280</v>
      </c>
      <c r="F14" s="211">
        <f>F17+F20+F22+F26+F28</f>
        <v>86601920</v>
      </c>
      <c r="G14" s="213">
        <f>G17+G20+G22+G26+G28</f>
        <v>6172360</v>
      </c>
    </row>
    <row r="15" spans="1:7" ht="36" x14ac:dyDescent="0.35">
      <c r="A15" s="150" t="s">
        <v>359</v>
      </c>
      <c r="B15" s="146" t="s">
        <v>25</v>
      </c>
      <c r="C15" s="146" t="s">
        <v>26</v>
      </c>
      <c r="D15" s="147"/>
      <c r="E15" s="247">
        <f t="shared" si="0"/>
        <v>0</v>
      </c>
      <c r="F15" s="214"/>
      <c r="G15" s="169"/>
    </row>
    <row r="16" spans="1:7" ht="18" x14ac:dyDescent="0.35">
      <c r="A16" s="151" t="s">
        <v>27</v>
      </c>
      <c r="B16" s="146" t="s">
        <v>207</v>
      </c>
      <c r="C16" s="146"/>
      <c r="D16" s="147"/>
      <c r="E16" s="247">
        <f t="shared" si="0"/>
        <v>0</v>
      </c>
      <c r="F16" s="214"/>
      <c r="G16" s="169"/>
    </row>
    <row r="17" spans="1:7" s="238" customFormat="1" ht="35.4" x14ac:dyDescent="0.35">
      <c r="A17" s="233" t="s">
        <v>28</v>
      </c>
      <c r="B17" s="234" t="s">
        <v>29</v>
      </c>
      <c r="C17" s="234" t="s">
        <v>30</v>
      </c>
      <c r="D17" s="235"/>
      <c r="E17" s="249">
        <f t="shared" si="0"/>
        <v>92774280</v>
      </c>
      <c r="F17" s="237">
        <f>F18+F19</f>
        <v>86601920</v>
      </c>
      <c r="G17" s="253">
        <f t="shared" ref="G17" si="1">G18+G19</f>
        <v>6172360</v>
      </c>
    </row>
    <row r="18" spans="1:7" ht="90" x14ac:dyDescent="0.35">
      <c r="A18" s="152" t="s">
        <v>208</v>
      </c>
      <c r="B18" s="146" t="s">
        <v>31</v>
      </c>
      <c r="C18" s="146" t="s">
        <v>30</v>
      </c>
      <c r="D18" s="147"/>
      <c r="E18" s="247">
        <f t="shared" si="0"/>
        <v>92774280</v>
      </c>
      <c r="F18" s="214">
        <f>Расшифровка!H8</f>
        <v>86601920</v>
      </c>
      <c r="G18" s="169">
        <f>Расшифровка!I8</f>
        <v>6172360</v>
      </c>
    </row>
    <row r="19" spans="1:7" ht="54" x14ac:dyDescent="0.35">
      <c r="A19" s="152" t="s">
        <v>209</v>
      </c>
      <c r="B19" s="146" t="s">
        <v>210</v>
      </c>
      <c r="C19" s="146" t="s">
        <v>30</v>
      </c>
      <c r="D19" s="147"/>
      <c r="E19" s="247">
        <f t="shared" si="0"/>
        <v>0</v>
      </c>
      <c r="F19" s="214"/>
      <c r="G19" s="169"/>
    </row>
    <row r="20" spans="1:7" s="238" customFormat="1" ht="35.4" x14ac:dyDescent="0.35">
      <c r="A20" s="233" t="s">
        <v>32</v>
      </c>
      <c r="B20" s="234" t="s">
        <v>33</v>
      </c>
      <c r="C20" s="234" t="s">
        <v>34</v>
      </c>
      <c r="D20" s="235"/>
      <c r="E20" s="249">
        <f t="shared" si="0"/>
        <v>0</v>
      </c>
      <c r="F20" s="237">
        <f>F21</f>
        <v>0</v>
      </c>
      <c r="G20" s="253">
        <f>G21</f>
        <v>0</v>
      </c>
    </row>
    <row r="21" spans="1:7" ht="18" x14ac:dyDescent="0.35">
      <c r="A21" s="151" t="s">
        <v>27</v>
      </c>
      <c r="B21" s="146" t="s">
        <v>211</v>
      </c>
      <c r="C21" s="146" t="s">
        <v>34</v>
      </c>
      <c r="D21" s="147"/>
      <c r="E21" s="247">
        <f t="shared" si="0"/>
        <v>0</v>
      </c>
      <c r="F21" s="214"/>
      <c r="G21" s="169"/>
    </row>
    <row r="22" spans="1:7" s="241" customFormat="1" ht="17.399999999999999" x14ac:dyDescent="0.3">
      <c r="A22" s="233" t="s">
        <v>35</v>
      </c>
      <c r="B22" s="239" t="s">
        <v>36</v>
      </c>
      <c r="C22" s="239" t="s">
        <v>37</v>
      </c>
      <c r="D22" s="240"/>
      <c r="E22" s="249">
        <f t="shared" si="0"/>
        <v>0</v>
      </c>
      <c r="F22" s="236">
        <f>F24+F25</f>
        <v>0</v>
      </c>
      <c r="G22" s="254">
        <f>G24+G25</f>
        <v>0</v>
      </c>
    </row>
    <row r="23" spans="1:7" s="7" customFormat="1" ht="18" x14ac:dyDescent="0.35">
      <c r="A23" s="154" t="s">
        <v>27</v>
      </c>
      <c r="B23" s="146"/>
      <c r="C23" s="146"/>
      <c r="D23" s="153"/>
      <c r="E23" s="247">
        <f t="shared" si="0"/>
        <v>0</v>
      </c>
      <c r="F23" s="148"/>
      <c r="G23" s="149"/>
    </row>
    <row r="24" spans="1:7" s="7" customFormat="1" ht="18" x14ac:dyDescent="0.35">
      <c r="A24" s="155" t="s">
        <v>41</v>
      </c>
      <c r="B24" s="146" t="s">
        <v>276</v>
      </c>
      <c r="C24" s="146" t="s">
        <v>37</v>
      </c>
      <c r="D24" s="153"/>
      <c r="E24" s="247">
        <f t="shared" si="0"/>
        <v>0</v>
      </c>
      <c r="F24" s="148"/>
      <c r="G24" s="149"/>
    </row>
    <row r="25" spans="1:7" ht="18" x14ac:dyDescent="0.35">
      <c r="A25" s="154" t="s">
        <v>42</v>
      </c>
      <c r="B25" s="146" t="s">
        <v>277</v>
      </c>
      <c r="C25" s="146" t="s">
        <v>37</v>
      </c>
      <c r="D25" s="153"/>
      <c r="E25" s="247">
        <f t="shared" si="0"/>
        <v>0</v>
      </c>
      <c r="F25" s="148"/>
      <c r="G25" s="149"/>
    </row>
    <row r="26" spans="1:7" s="238" customFormat="1" ht="17.399999999999999" x14ac:dyDescent="0.3">
      <c r="A26" s="242" t="s">
        <v>38</v>
      </c>
      <c r="B26" s="239" t="s">
        <v>39</v>
      </c>
      <c r="C26" s="239" t="s">
        <v>40</v>
      </c>
      <c r="D26" s="240"/>
      <c r="E26" s="249">
        <f t="shared" si="0"/>
        <v>0</v>
      </c>
      <c r="F26" s="236"/>
      <c r="G26" s="254"/>
    </row>
    <row r="27" spans="1:7" ht="18" x14ac:dyDescent="0.35">
      <c r="A27" s="155" t="s">
        <v>27</v>
      </c>
      <c r="B27" s="156"/>
      <c r="C27" s="146"/>
      <c r="D27" s="147"/>
      <c r="E27" s="247">
        <f t="shared" si="0"/>
        <v>0</v>
      </c>
      <c r="F27" s="214"/>
      <c r="G27" s="169"/>
    </row>
    <row r="28" spans="1:7" s="241" customFormat="1" ht="17.399999999999999" x14ac:dyDescent="0.3">
      <c r="A28" s="233" t="s">
        <v>43</v>
      </c>
      <c r="B28" s="239" t="s">
        <v>44</v>
      </c>
      <c r="C28" s="239"/>
      <c r="D28" s="240"/>
      <c r="E28" s="249">
        <f t="shared" si="0"/>
        <v>0</v>
      </c>
      <c r="F28" s="236">
        <f>F30</f>
        <v>0</v>
      </c>
      <c r="G28" s="254">
        <f>G30</f>
        <v>0</v>
      </c>
    </row>
    <row r="29" spans="1:7" s="7" customFormat="1" ht="18" x14ac:dyDescent="0.35">
      <c r="A29" s="152" t="s">
        <v>27</v>
      </c>
      <c r="B29" s="146"/>
      <c r="C29" s="146"/>
      <c r="D29" s="153"/>
      <c r="E29" s="247">
        <f t="shared" si="0"/>
        <v>0</v>
      </c>
      <c r="F29" s="148"/>
      <c r="G29" s="149"/>
    </row>
    <row r="30" spans="1:7" ht="20.399999999999999" x14ac:dyDescent="0.35">
      <c r="A30" s="150" t="s">
        <v>360</v>
      </c>
      <c r="B30" s="146" t="s">
        <v>45</v>
      </c>
      <c r="C30" s="146" t="s">
        <v>21</v>
      </c>
      <c r="D30" s="147"/>
      <c r="E30" s="247">
        <f t="shared" si="0"/>
        <v>0</v>
      </c>
      <c r="F30" s="214">
        <f>F31</f>
        <v>0</v>
      </c>
      <c r="G30" s="169">
        <f>G31</f>
        <v>0</v>
      </c>
    </row>
    <row r="31" spans="1:7" ht="54" x14ac:dyDescent="0.35">
      <c r="A31" s="152" t="s">
        <v>198</v>
      </c>
      <c r="B31" s="146" t="s">
        <v>46</v>
      </c>
      <c r="C31" s="146" t="s">
        <v>47</v>
      </c>
      <c r="D31" s="147"/>
      <c r="E31" s="247">
        <f t="shared" si="0"/>
        <v>0</v>
      </c>
      <c r="F31" s="214"/>
      <c r="G31" s="169"/>
    </row>
    <row r="32" spans="1:7" s="232" customFormat="1" ht="18" x14ac:dyDescent="0.35">
      <c r="A32" s="207" t="s">
        <v>48</v>
      </c>
      <c r="B32" s="208" t="s">
        <v>49</v>
      </c>
      <c r="C32" s="208" t="s">
        <v>21</v>
      </c>
      <c r="D32" s="209"/>
      <c r="E32" s="248">
        <f>F32+G32</f>
        <v>93740203.5</v>
      </c>
      <c r="F32" s="211">
        <f>F33+F50+F64</f>
        <v>87567843.5</v>
      </c>
      <c r="G32" s="213">
        <f>G33+G64</f>
        <v>6172360</v>
      </c>
    </row>
    <row r="33" spans="1:7" s="238" customFormat="1" ht="36" x14ac:dyDescent="0.35">
      <c r="A33" s="243" t="s">
        <v>50</v>
      </c>
      <c r="B33" s="234" t="s">
        <v>51</v>
      </c>
      <c r="C33" s="234" t="s">
        <v>21</v>
      </c>
      <c r="D33" s="235"/>
      <c r="E33" s="249">
        <f t="shared" si="0"/>
        <v>77304420</v>
      </c>
      <c r="F33" s="237">
        <f>F34+F35+F36+F37</f>
        <v>72729640</v>
      </c>
      <c r="G33" s="253">
        <f>G34+G35+G36+G37+G40</f>
        <v>4574780</v>
      </c>
    </row>
    <row r="34" spans="1:7" ht="36" x14ac:dyDescent="0.35">
      <c r="A34" s="152" t="s">
        <v>52</v>
      </c>
      <c r="B34" s="146" t="s">
        <v>53</v>
      </c>
      <c r="C34" s="146" t="s">
        <v>54</v>
      </c>
      <c r="D34" s="147"/>
      <c r="E34" s="247">
        <f t="shared" si="0"/>
        <v>59858700</v>
      </c>
      <c r="F34" s="214">
        <v>56343950</v>
      </c>
      <c r="G34" s="169">
        <v>3514750</v>
      </c>
    </row>
    <row r="35" spans="1:7" ht="36" x14ac:dyDescent="0.35">
      <c r="A35" s="157" t="s">
        <v>55</v>
      </c>
      <c r="B35" s="146" t="s">
        <v>56</v>
      </c>
      <c r="C35" s="146" t="s">
        <v>57</v>
      </c>
      <c r="D35" s="147"/>
      <c r="E35" s="247">
        <f t="shared" si="0"/>
        <v>0</v>
      </c>
      <c r="F35" s="214"/>
      <c r="G35" s="169"/>
    </row>
    <row r="36" spans="1:7" ht="36" x14ac:dyDescent="0.35">
      <c r="A36" s="152" t="s">
        <v>58</v>
      </c>
      <c r="B36" s="146" t="s">
        <v>59</v>
      </c>
      <c r="C36" s="146" t="s">
        <v>60</v>
      </c>
      <c r="D36" s="147"/>
      <c r="E36" s="247">
        <f t="shared" si="0"/>
        <v>0</v>
      </c>
      <c r="F36" s="214"/>
      <c r="G36" s="169"/>
    </row>
    <row r="37" spans="1:7" s="438" customFormat="1" ht="54" x14ac:dyDescent="0.35">
      <c r="A37" s="432" t="s">
        <v>61</v>
      </c>
      <c r="B37" s="433" t="s">
        <v>62</v>
      </c>
      <c r="C37" s="433" t="s">
        <v>63</v>
      </c>
      <c r="D37" s="434"/>
      <c r="E37" s="435">
        <f t="shared" si="0"/>
        <v>17445720</v>
      </c>
      <c r="F37" s="436">
        <f>F38+F39</f>
        <v>16385690</v>
      </c>
      <c r="G37" s="437">
        <f>G38+G39</f>
        <v>1060030</v>
      </c>
    </row>
    <row r="38" spans="1:7" ht="36" x14ac:dyDescent="0.35">
      <c r="A38" s="158" t="s">
        <v>218</v>
      </c>
      <c r="B38" s="146" t="s">
        <v>216</v>
      </c>
      <c r="C38" s="146" t="s">
        <v>63</v>
      </c>
      <c r="D38" s="147"/>
      <c r="E38" s="247">
        <f t="shared" si="0"/>
        <v>17445720</v>
      </c>
      <c r="F38" s="214">
        <v>16385690</v>
      </c>
      <c r="G38" s="169">
        <v>1060030</v>
      </c>
    </row>
    <row r="39" spans="1:7" ht="18" x14ac:dyDescent="0.35">
      <c r="A39" s="158" t="s">
        <v>213</v>
      </c>
      <c r="B39" s="146" t="s">
        <v>217</v>
      </c>
      <c r="C39" s="146" t="s">
        <v>63</v>
      </c>
      <c r="D39" s="147"/>
      <c r="E39" s="247">
        <f t="shared" si="0"/>
        <v>0</v>
      </c>
      <c r="F39" s="214"/>
      <c r="G39" s="169"/>
    </row>
    <row r="40" spans="1:7" s="438" customFormat="1" ht="54" x14ac:dyDescent="0.35">
      <c r="A40" s="439" t="s">
        <v>214</v>
      </c>
      <c r="B40" s="433" t="s">
        <v>278</v>
      </c>
      <c r="C40" s="433" t="s">
        <v>219</v>
      </c>
      <c r="D40" s="434"/>
      <c r="E40" s="435">
        <f t="shared" si="0"/>
        <v>0</v>
      </c>
      <c r="F40" s="436">
        <f>F42</f>
        <v>0</v>
      </c>
      <c r="G40" s="437">
        <f>G42</f>
        <v>0</v>
      </c>
    </row>
    <row r="41" spans="1:7" ht="18" x14ac:dyDescent="0.35">
      <c r="A41" s="159" t="s">
        <v>27</v>
      </c>
      <c r="B41" s="146"/>
      <c r="C41" s="146"/>
      <c r="D41" s="147"/>
      <c r="E41" s="247">
        <f t="shared" si="0"/>
        <v>0</v>
      </c>
      <c r="F41" s="214"/>
      <c r="G41" s="169"/>
    </row>
    <row r="42" spans="1:7" ht="18" x14ac:dyDescent="0.35">
      <c r="A42" s="159" t="s">
        <v>215</v>
      </c>
      <c r="B42" s="146" t="s">
        <v>279</v>
      </c>
      <c r="C42" s="146" t="s">
        <v>219</v>
      </c>
      <c r="D42" s="147"/>
      <c r="E42" s="247">
        <f t="shared" si="0"/>
        <v>0</v>
      </c>
      <c r="F42" s="214"/>
      <c r="G42" s="169"/>
    </row>
    <row r="43" spans="1:7" s="238" customFormat="1" ht="18" x14ac:dyDescent="0.35">
      <c r="A43" s="244" t="s">
        <v>64</v>
      </c>
      <c r="B43" s="234" t="s">
        <v>65</v>
      </c>
      <c r="C43" s="234" t="s">
        <v>66</v>
      </c>
      <c r="D43" s="235"/>
      <c r="E43" s="249">
        <f t="shared" si="0"/>
        <v>0</v>
      </c>
      <c r="F43" s="237">
        <f>F44+F47+F48+F49</f>
        <v>0</v>
      </c>
      <c r="G43" s="253">
        <f>G44+G47+G48+G49</f>
        <v>0</v>
      </c>
    </row>
    <row r="44" spans="1:7" ht="54" x14ac:dyDescent="0.35">
      <c r="A44" s="152" t="s">
        <v>67</v>
      </c>
      <c r="B44" s="146" t="s">
        <v>68</v>
      </c>
      <c r="C44" s="146" t="s">
        <v>69</v>
      </c>
      <c r="D44" s="147"/>
      <c r="E44" s="247">
        <f t="shared" ref="E44:E75" si="2">F44+G44</f>
        <v>0</v>
      </c>
      <c r="F44" s="214">
        <f>F46</f>
        <v>0</v>
      </c>
      <c r="G44" s="169">
        <f>G46</f>
        <v>0</v>
      </c>
    </row>
    <row r="45" spans="1:7" ht="18" x14ac:dyDescent="0.35">
      <c r="A45" s="158" t="s">
        <v>103</v>
      </c>
      <c r="B45" s="146"/>
      <c r="C45" s="146"/>
      <c r="D45" s="147"/>
      <c r="E45" s="247">
        <f t="shared" si="2"/>
        <v>0</v>
      </c>
      <c r="F45" s="214"/>
      <c r="G45" s="169"/>
    </row>
    <row r="46" spans="1:7" ht="36" x14ac:dyDescent="0.35">
      <c r="A46" s="158" t="s">
        <v>220</v>
      </c>
      <c r="B46" s="146" t="s">
        <v>221</v>
      </c>
      <c r="C46" s="146" t="s">
        <v>222</v>
      </c>
      <c r="D46" s="147"/>
      <c r="E46" s="247">
        <f t="shared" si="2"/>
        <v>0</v>
      </c>
      <c r="F46" s="214"/>
      <c r="G46" s="169"/>
    </row>
    <row r="47" spans="1:7" ht="54" x14ac:dyDescent="0.35">
      <c r="A47" s="152" t="s">
        <v>70</v>
      </c>
      <c r="B47" s="146" t="s">
        <v>71</v>
      </c>
      <c r="C47" s="146" t="s">
        <v>72</v>
      </c>
      <c r="D47" s="147"/>
      <c r="E47" s="247">
        <f t="shared" si="2"/>
        <v>0</v>
      </c>
      <c r="F47" s="214"/>
      <c r="G47" s="169"/>
    </row>
    <row r="48" spans="1:7" ht="72" x14ac:dyDescent="0.35">
      <c r="A48" s="152" t="s">
        <v>73</v>
      </c>
      <c r="B48" s="146" t="s">
        <v>74</v>
      </c>
      <c r="C48" s="146" t="s">
        <v>75</v>
      </c>
      <c r="D48" s="147"/>
      <c r="E48" s="247">
        <f t="shared" si="2"/>
        <v>0</v>
      </c>
      <c r="F48" s="214"/>
      <c r="G48" s="169"/>
    </row>
    <row r="49" spans="1:7" ht="18" x14ac:dyDescent="0.35">
      <c r="A49" s="154" t="s">
        <v>280</v>
      </c>
      <c r="B49" s="146" t="s">
        <v>223</v>
      </c>
      <c r="C49" s="146" t="s">
        <v>224</v>
      </c>
      <c r="D49" s="147"/>
      <c r="E49" s="247">
        <f t="shared" si="2"/>
        <v>0</v>
      </c>
      <c r="F49" s="214"/>
      <c r="G49" s="169"/>
    </row>
    <row r="50" spans="1:7" s="238" customFormat="1" ht="18" x14ac:dyDescent="0.35">
      <c r="A50" s="244" t="s">
        <v>76</v>
      </c>
      <c r="B50" s="234" t="s">
        <v>77</v>
      </c>
      <c r="C50" s="234" t="s">
        <v>78</v>
      </c>
      <c r="D50" s="235"/>
      <c r="E50" s="249">
        <f t="shared" si="2"/>
        <v>1970387</v>
      </c>
      <c r="F50" s="237">
        <f>F51+F52+F53</f>
        <v>1970387</v>
      </c>
      <c r="G50" s="253">
        <f>G51+G52+G53</f>
        <v>0</v>
      </c>
    </row>
    <row r="51" spans="1:7" ht="36" x14ac:dyDescent="0.35">
      <c r="A51" s="152" t="s">
        <v>79</v>
      </c>
      <c r="B51" s="146" t="s">
        <v>80</v>
      </c>
      <c r="C51" s="146" t="s">
        <v>81</v>
      </c>
      <c r="D51" s="147"/>
      <c r="E51" s="247">
        <f t="shared" si="2"/>
        <v>1931847</v>
      </c>
      <c r="F51" s="214">
        <v>1931847</v>
      </c>
      <c r="G51" s="169"/>
    </row>
    <row r="52" spans="1:7" ht="54" x14ac:dyDescent="0.35">
      <c r="A52" s="152" t="s">
        <v>82</v>
      </c>
      <c r="B52" s="146" t="s">
        <v>83</v>
      </c>
      <c r="C52" s="146" t="s">
        <v>84</v>
      </c>
      <c r="D52" s="147"/>
      <c r="E52" s="247">
        <f t="shared" si="2"/>
        <v>27493</v>
      </c>
      <c r="F52" s="214">
        <v>27493</v>
      </c>
      <c r="G52" s="169"/>
    </row>
    <row r="53" spans="1:7" ht="36" x14ac:dyDescent="0.35">
      <c r="A53" s="152" t="s">
        <v>85</v>
      </c>
      <c r="B53" s="146" t="s">
        <v>86</v>
      </c>
      <c r="C53" s="146" t="s">
        <v>87</v>
      </c>
      <c r="D53" s="147"/>
      <c r="E53" s="247">
        <f t="shared" si="2"/>
        <v>11047</v>
      </c>
      <c r="F53" s="214">
        <v>11047</v>
      </c>
      <c r="G53" s="169"/>
    </row>
    <row r="54" spans="1:7" s="238" customFormat="1" ht="36" x14ac:dyDescent="0.35">
      <c r="A54" s="245" t="s">
        <v>225</v>
      </c>
      <c r="B54" s="234" t="s">
        <v>226</v>
      </c>
      <c r="C54" s="234" t="s">
        <v>212</v>
      </c>
      <c r="D54" s="235"/>
      <c r="E54" s="249">
        <f t="shared" si="2"/>
        <v>0</v>
      </c>
      <c r="F54" s="237">
        <f>F56+F57+F58+F59+F60+F61</f>
        <v>0</v>
      </c>
      <c r="G54" s="253">
        <f>G56+G57+G58+G59+G60+G61</f>
        <v>0</v>
      </c>
    </row>
    <row r="55" spans="1:7" ht="18" x14ac:dyDescent="0.35">
      <c r="A55" s="154" t="s">
        <v>103</v>
      </c>
      <c r="B55" s="160"/>
      <c r="C55" s="160"/>
      <c r="D55" s="147"/>
      <c r="E55" s="247">
        <f t="shared" si="2"/>
        <v>0</v>
      </c>
      <c r="F55" s="214"/>
      <c r="G55" s="169"/>
    </row>
    <row r="56" spans="1:7" ht="18" x14ac:dyDescent="0.35">
      <c r="A56" s="154" t="s">
        <v>281</v>
      </c>
      <c r="B56" s="146" t="s">
        <v>228</v>
      </c>
      <c r="C56" s="146" t="s">
        <v>287</v>
      </c>
      <c r="D56" s="147"/>
      <c r="E56" s="247">
        <f t="shared" si="2"/>
        <v>0</v>
      </c>
      <c r="F56" s="214"/>
      <c r="G56" s="169"/>
    </row>
    <row r="57" spans="1:7" ht="18" x14ac:dyDescent="0.35">
      <c r="A57" s="154" t="s">
        <v>282</v>
      </c>
      <c r="B57" s="146" t="s">
        <v>230</v>
      </c>
      <c r="C57" s="146" t="s">
        <v>288</v>
      </c>
      <c r="D57" s="147"/>
      <c r="E57" s="247">
        <f t="shared" si="2"/>
        <v>0</v>
      </c>
      <c r="F57" s="214"/>
      <c r="G57" s="169"/>
    </row>
    <row r="58" spans="1:7" ht="36" x14ac:dyDescent="0.35">
      <c r="A58" s="154" t="s">
        <v>283</v>
      </c>
      <c r="B58" s="146" t="s">
        <v>232</v>
      </c>
      <c r="C58" s="146" t="s">
        <v>289</v>
      </c>
      <c r="D58" s="147"/>
      <c r="E58" s="247">
        <f t="shared" si="2"/>
        <v>0</v>
      </c>
      <c r="F58" s="214"/>
      <c r="G58" s="169"/>
    </row>
    <row r="59" spans="1:7" ht="36" x14ac:dyDescent="0.35">
      <c r="A59" s="154" t="s">
        <v>227</v>
      </c>
      <c r="B59" s="146" t="s">
        <v>284</v>
      </c>
      <c r="C59" s="146" t="s">
        <v>233</v>
      </c>
      <c r="D59" s="147"/>
      <c r="E59" s="247">
        <f t="shared" si="2"/>
        <v>0</v>
      </c>
      <c r="F59" s="214"/>
      <c r="G59" s="169"/>
    </row>
    <row r="60" spans="1:7" ht="18" x14ac:dyDescent="0.35">
      <c r="A60" s="154" t="s">
        <v>229</v>
      </c>
      <c r="B60" s="146" t="s">
        <v>285</v>
      </c>
      <c r="C60" s="146" t="s">
        <v>234</v>
      </c>
      <c r="D60" s="147"/>
      <c r="E60" s="247">
        <f t="shared" si="2"/>
        <v>0</v>
      </c>
      <c r="F60" s="214"/>
      <c r="G60" s="169"/>
    </row>
    <row r="61" spans="1:7" ht="54" x14ac:dyDescent="0.35">
      <c r="A61" s="154" t="s">
        <v>231</v>
      </c>
      <c r="B61" s="146" t="s">
        <v>286</v>
      </c>
      <c r="C61" s="146" t="s">
        <v>235</v>
      </c>
      <c r="D61" s="147"/>
      <c r="E61" s="247">
        <f t="shared" si="2"/>
        <v>0</v>
      </c>
      <c r="F61" s="214"/>
      <c r="G61" s="169"/>
    </row>
    <row r="62" spans="1:7" s="238" customFormat="1" ht="18" x14ac:dyDescent="0.35">
      <c r="A62" s="244" t="s">
        <v>88</v>
      </c>
      <c r="B62" s="234" t="s">
        <v>89</v>
      </c>
      <c r="C62" s="234" t="s">
        <v>21</v>
      </c>
      <c r="D62" s="235"/>
      <c r="E62" s="249">
        <f t="shared" si="2"/>
        <v>0</v>
      </c>
      <c r="F62" s="237">
        <f>F63</f>
        <v>0</v>
      </c>
      <c r="G62" s="253">
        <f>G63</f>
        <v>0</v>
      </c>
    </row>
    <row r="63" spans="1:7" ht="54" x14ac:dyDescent="0.35">
      <c r="A63" s="152" t="s">
        <v>90</v>
      </c>
      <c r="B63" s="146" t="s">
        <v>91</v>
      </c>
      <c r="C63" s="146" t="s">
        <v>92</v>
      </c>
      <c r="D63" s="147"/>
      <c r="E63" s="247">
        <f t="shared" si="2"/>
        <v>0</v>
      </c>
      <c r="F63" s="214"/>
      <c r="G63" s="169"/>
    </row>
    <row r="64" spans="1:7" s="238" customFormat="1" ht="20.399999999999999" x14ac:dyDescent="0.35">
      <c r="A64" s="244" t="s">
        <v>361</v>
      </c>
      <c r="B64" s="234" t="s">
        <v>93</v>
      </c>
      <c r="C64" s="234" t="s">
        <v>21</v>
      </c>
      <c r="D64" s="235"/>
      <c r="E64" s="249">
        <f t="shared" si="2"/>
        <v>14465396.5</v>
      </c>
      <c r="F64" s="237">
        <f>F65+F66+F67+F69</f>
        <v>12867816.5</v>
      </c>
      <c r="G64" s="253">
        <f>G65+G66+G67+G69</f>
        <v>1597580</v>
      </c>
    </row>
    <row r="65" spans="1:7" ht="54" x14ac:dyDescent="0.35">
      <c r="A65" s="152" t="s">
        <v>94</v>
      </c>
      <c r="B65" s="146" t="s">
        <v>95</v>
      </c>
      <c r="C65" s="146" t="s">
        <v>96</v>
      </c>
      <c r="D65" s="147"/>
      <c r="E65" s="247">
        <f t="shared" si="2"/>
        <v>0</v>
      </c>
      <c r="F65" s="214"/>
      <c r="G65" s="169"/>
    </row>
    <row r="66" spans="1:7" ht="36" x14ac:dyDescent="0.35">
      <c r="A66" s="152" t="s">
        <v>97</v>
      </c>
      <c r="B66" s="146" t="s">
        <v>98</v>
      </c>
      <c r="C66" s="146" t="s">
        <v>99</v>
      </c>
      <c r="D66" s="147"/>
      <c r="E66" s="247">
        <f t="shared" si="2"/>
        <v>0</v>
      </c>
      <c r="F66" s="214"/>
      <c r="G66" s="169"/>
    </row>
    <row r="67" spans="1:7" ht="18" x14ac:dyDescent="0.35">
      <c r="A67" s="157" t="s">
        <v>100</v>
      </c>
      <c r="B67" s="146" t="s">
        <v>101</v>
      </c>
      <c r="C67" s="146" t="s">
        <v>102</v>
      </c>
      <c r="D67" s="161"/>
      <c r="E67" s="247">
        <f t="shared" si="2"/>
        <v>14465396.5</v>
      </c>
      <c r="F67" s="214">
        <f>Расшифровка!H29</f>
        <v>12867816.5</v>
      </c>
      <c r="G67" s="169">
        <f>Расшифровка!I29</f>
        <v>1597580</v>
      </c>
    </row>
    <row r="68" spans="1:7" ht="18" x14ac:dyDescent="0.35">
      <c r="A68" s="162" t="s">
        <v>103</v>
      </c>
      <c r="B68" s="146"/>
      <c r="C68" s="146"/>
      <c r="D68" s="147"/>
      <c r="E68" s="247">
        <f t="shared" si="2"/>
        <v>0</v>
      </c>
      <c r="F68" s="214"/>
      <c r="G68" s="169"/>
    </row>
    <row r="69" spans="1:7" ht="36" x14ac:dyDescent="0.35">
      <c r="A69" s="152" t="s">
        <v>104</v>
      </c>
      <c r="B69" s="146" t="s">
        <v>105</v>
      </c>
      <c r="C69" s="146" t="s">
        <v>106</v>
      </c>
      <c r="D69" s="147"/>
      <c r="E69" s="247">
        <f t="shared" si="2"/>
        <v>0</v>
      </c>
      <c r="F69" s="214">
        <f>F70+F71</f>
        <v>0</v>
      </c>
      <c r="G69" s="169">
        <f>G70+G71</f>
        <v>0</v>
      </c>
    </row>
    <row r="70" spans="1:7" ht="54" x14ac:dyDescent="0.35">
      <c r="A70" s="158" t="s">
        <v>107</v>
      </c>
      <c r="B70" s="146" t="s">
        <v>108</v>
      </c>
      <c r="C70" s="146" t="s">
        <v>109</v>
      </c>
      <c r="D70" s="147"/>
      <c r="E70" s="247">
        <f t="shared" si="2"/>
        <v>0</v>
      </c>
      <c r="F70" s="214"/>
      <c r="G70" s="169"/>
    </row>
    <row r="71" spans="1:7" ht="54" x14ac:dyDescent="0.35">
      <c r="A71" s="158" t="s">
        <v>110</v>
      </c>
      <c r="B71" s="146" t="s">
        <v>111</v>
      </c>
      <c r="C71" s="146" t="s">
        <v>112</v>
      </c>
      <c r="D71" s="147"/>
      <c r="E71" s="247">
        <f t="shared" si="2"/>
        <v>0</v>
      </c>
      <c r="F71" s="214"/>
      <c r="G71" s="169"/>
    </row>
    <row r="72" spans="1:7" s="232" customFormat="1" ht="21" x14ac:dyDescent="0.35">
      <c r="A72" s="207" t="s">
        <v>362</v>
      </c>
      <c r="B72" s="208" t="s">
        <v>113</v>
      </c>
      <c r="C72" s="208" t="s">
        <v>114</v>
      </c>
      <c r="D72" s="209"/>
      <c r="E72" s="248">
        <f t="shared" si="2"/>
        <v>0</v>
      </c>
      <c r="F72" s="211">
        <f>F73+F74+F75</f>
        <v>0</v>
      </c>
      <c r="G72" s="213">
        <f>G73+G74+G75</f>
        <v>0</v>
      </c>
    </row>
    <row r="73" spans="1:7" ht="38.4" x14ac:dyDescent="0.35">
      <c r="A73" s="151" t="s">
        <v>363</v>
      </c>
      <c r="B73" s="146" t="s">
        <v>115</v>
      </c>
      <c r="C73" s="146"/>
      <c r="D73" s="147"/>
      <c r="E73" s="247">
        <f t="shared" si="2"/>
        <v>0</v>
      </c>
      <c r="F73" s="214"/>
      <c r="G73" s="169"/>
    </row>
    <row r="74" spans="1:7" ht="20.399999999999999" x14ac:dyDescent="0.35">
      <c r="A74" s="151" t="s">
        <v>364</v>
      </c>
      <c r="B74" s="146" t="s">
        <v>116</v>
      </c>
      <c r="C74" s="146"/>
      <c r="D74" s="147"/>
      <c r="E74" s="247">
        <f t="shared" si="2"/>
        <v>0</v>
      </c>
      <c r="F74" s="214"/>
      <c r="G74" s="169"/>
    </row>
    <row r="75" spans="1:7" ht="20.399999999999999" x14ac:dyDescent="0.35">
      <c r="A75" s="151" t="s">
        <v>365</v>
      </c>
      <c r="B75" s="146" t="s">
        <v>117</v>
      </c>
      <c r="C75" s="146"/>
      <c r="D75" s="147"/>
      <c r="E75" s="247">
        <f t="shared" si="2"/>
        <v>0</v>
      </c>
      <c r="F75" s="214"/>
      <c r="G75" s="169"/>
    </row>
    <row r="76" spans="1:7" s="232" customFormat="1" ht="21" x14ac:dyDescent="0.35">
      <c r="A76" s="207" t="s">
        <v>366</v>
      </c>
      <c r="B76" s="208" t="s">
        <v>118</v>
      </c>
      <c r="C76" s="208" t="s">
        <v>21</v>
      </c>
      <c r="D76" s="209"/>
      <c r="E76" s="248">
        <f t="shared" ref="E76:E77" si="3">F76+G76</f>
        <v>0</v>
      </c>
      <c r="F76" s="211">
        <f>F77</f>
        <v>0</v>
      </c>
      <c r="G76" s="213">
        <f>G77</f>
        <v>0</v>
      </c>
    </row>
    <row r="77" spans="1:7" ht="35.4" customHeight="1" thickBot="1" x14ac:dyDescent="0.4">
      <c r="A77" s="163" t="s">
        <v>119</v>
      </c>
      <c r="B77" s="164" t="s">
        <v>120</v>
      </c>
      <c r="C77" s="164" t="s">
        <v>121</v>
      </c>
      <c r="D77" s="165"/>
      <c r="E77" s="250">
        <f t="shared" si="3"/>
        <v>0</v>
      </c>
      <c r="F77" s="215"/>
      <c r="G77" s="178"/>
    </row>
    <row r="78" spans="1:7" ht="11.25" customHeight="1" x14ac:dyDescent="0.2">
      <c r="A78" s="31"/>
      <c r="B78" s="31"/>
      <c r="C78" s="31"/>
      <c r="D78" s="31"/>
      <c r="E78" s="31"/>
    </row>
    <row r="79" spans="1:7" s="6" customFormat="1" ht="11.25" customHeight="1" x14ac:dyDescent="0.2">
      <c r="A79" s="53" t="s">
        <v>178</v>
      </c>
      <c r="B79" s="54"/>
      <c r="C79" s="54"/>
      <c r="D79" s="54"/>
      <c r="E79" s="56"/>
      <c r="F79" s="54"/>
      <c r="G79" s="54"/>
    </row>
    <row r="80" spans="1:7" s="6" customFormat="1" ht="11.25" customHeight="1" x14ac:dyDescent="0.2">
      <c r="A80" s="53" t="s">
        <v>179</v>
      </c>
      <c r="B80" s="54"/>
      <c r="C80" s="54"/>
      <c r="D80" s="54"/>
      <c r="E80" s="56"/>
      <c r="F80" s="54"/>
      <c r="G80" s="54"/>
    </row>
    <row r="81" spans="1:7" s="6" customFormat="1" ht="11.25" customHeight="1" x14ac:dyDescent="0.2">
      <c r="A81" s="53" t="s">
        <v>180</v>
      </c>
      <c r="B81" s="54"/>
      <c r="C81" s="54"/>
      <c r="D81" s="54"/>
      <c r="E81" s="56"/>
      <c r="F81" s="54"/>
      <c r="G81" s="54"/>
    </row>
    <row r="82" spans="1:7" s="6" customFormat="1" ht="10.5" customHeight="1" x14ac:dyDescent="0.2">
      <c r="A82" s="53" t="s">
        <v>181</v>
      </c>
      <c r="B82" s="54"/>
      <c r="C82" s="54"/>
      <c r="D82" s="54"/>
      <c r="E82" s="56"/>
      <c r="F82" s="54"/>
      <c r="G82" s="54"/>
    </row>
    <row r="83" spans="1:7" s="6" customFormat="1" ht="10.5" customHeight="1" x14ac:dyDescent="0.2">
      <c r="A83" s="53" t="s">
        <v>182</v>
      </c>
      <c r="B83" s="54"/>
      <c r="C83" s="54"/>
      <c r="D83" s="54"/>
      <c r="E83" s="56"/>
      <c r="F83" s="54"/>
      <c r="G83" s="54"/>
    </row>
    <row r="84" spans="1:7" s="6" customFormat="1" ht="10.5" customHeight="1" x14ac:dyDescent="0.2">
      <c r="A84" s="53" t="s">
        <v>183</v>
      </c>
      <c r="B84" s="54"/>
      <c r="C84" s="54"/>
      <c r="D84" s="54"/>
      <c r="E84" s="56"/>
      <c r="F84" s="54"/>
      <c r="G84" s="54"/>
    </row>
    <row r="85" spans="1:7" s="6" customFormat="1" ht="19.5" customHeight="1" x14ac:dyDescent="0.2">
      <c r="A85" s="459" t="s">
        <v>184</v>
      </c>
      <c r="B85" s="459"/>
      <c r="C85" s="459"/>
      <c r="D85" s="459"/>
      <c r="E85" s="459"/>
      <c r="F85" s="54"/>
      <c r="G85" s="54"/>
    </row>
    <row r="86" spans="1:7" s="6" customFormat="1" ht="10.5" customHeight="1" x14ac:dyDescent="0.2">
      <c r="A86" s="53" t="s">
        <v>185</v>
      </c>
      <c r="B86" s="54"/>
      <c r="C86" s="54"/>
      <c r="D86" s="54"/>
      <c r="E86" s="56"/>
      <c r="F86" s="54"/>
      <c r="G86" s="54"/>
    </row>
    <row r="87" spans="1:7" s="6" customFormat="1" ht="30" customHeight="1" x14ac:dyDescent="0.2">
      <c r="A87" s="459" t="s">
        <v>186</v>
      </c>
      <c r="B87" s="459"/>
      <c r="C87" s="459"/>
      <c r="D87" s="459"/>
      <c r="E87" s="459"/>
      <c r="F87" s="54"/>
      <c r="G87" s="54"/>
    </row>
    <row r="88" spans="1:7" s="6" customFormat="1" ht="19.5" customHeight="1" x14ac:dyDescent="0.2">
      <c r="A88" s="459" t="s">
        <v>187</v>
      </c>
      <c r="B88" s="459"/>
      <c r="C88" s="459"/>
      <c r="D88" s="459"/>
      <c r="E88" s="459"/>
      <c r="F88" s="54"/>
      <c r="G88" s="54"/>
    </row>
    <row r="89" spans="1:7" s="6" customFormat="1" ht="30" customHeight="1" x14ac:dyDescent="0.2">
      <c r="A89" s="459" t="s">
        <v>188</v>
      </c>
      <c r="B89" s="459"/>
      <c r="C89" s="459"/>
      <c r="D89" s="459"/>
      <c r="E89" s="459"/>
      <c r="F89" s="54"/>
      <c r="G89" s="54"/>
    </row>
    <row r="90" spans="1:7" s="6" customFormat="1" ht="23.25" customHeight="1" x14ac:dyDescent="0.2">
      <c r="A90" s="460" t="s">
        <v>189</v>
      </c>
      <c r="B90" s="460"/>
      <c r="C90" s="460"/>
      <c r="D90" s="460"/>
      <c r="E90" s="460"/>
      <c r="F90" s="54"/>
      <c r="G90" s="54"/>
    </row>
    <row r="91" spans="1:7" s="6" customFormat="1" ht="11.25" customHeight="1" x14ac:dyDescent="0.2">
      <c r="A91" s="53" t="s">
        <v>190</v>
      </c>
      <c r="B91" s="54"/>
      <c r="C91" s="54"/>
      <c r="D91" s="54"/>
      <c r="E91" s="56"/>
      <c r="F91" s="54"/>
      <c r="G91" s="54"/>
    </row>
    <row r="92" spans="1:7" s="6" customFormat="1" ht="33" customHeight="1" x14ac:dyDescent="0.2">
      <c r="A92" s="459" t="s">
        <v>191</v>
      </c>
      <c r="B92" s="459"/>
      <c r="C92" s="459"/>
      <c r="D92" s="459"/>
      <c r="E92" s="459"/>
      <c r="F92" s="54"/>
      <c r="G92" s="54"/>
    </row>
    <row r="93" spans="1:7" ht="3" customHeight="1" x14ac:dyDescent="0.2"/>
  </sheetData>
  <autoFilter ref="A11:G77"/>
  <mergeCells count="15">
    <mergeCell ref="C1:D1"/>
    <mergeCell ref="A3:E3"/>
    <mergeCell ref="A4:E4"/>
    <mergeCell ref="A2:G2"/>
    <mergeCell ref="A92:E92"/>
    <mergeCell ref="A85:E85"/>
    <mergeCell ref="A87:E87"/>
    <mergeCell ref="A88:E88"/>
    <mergeCell ref="A89:E89"/>
    <mergeCell ref="A90:E90"/>
    <mergeCell ref="A6:E6"/>
    <mergeCell ref="A8:A10"/>
    <mergeCell ref="B8:B10"/>
    <mergeCell ref="C8:C10"/>
    <mergeCell ref="D8:D10"/>
  </mergeCells>
  <pageMargins left="0.70866141732283472" right="0.70866141732283472" top="0.35433070866141736" bottom="0.15748031496062992" header="0.31496062992125984" footer="0.31496062992125984"/>
  <pageSetup paperSize="9" scale="66" fitToHeight="0" orientation="landscape" r:id="rId1"/>
  <rowBreaks count="2" manualBreakCount="2">
    <brk id="31" max="15" man="1"/>
    <brk id="4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U93"/>
  <sheetViews>
    <sheetView view="pageBreakPreview" zoomScale="90" zoomScaleNormal="80" zoomScaleSheetLayoutView="90" zoomScalePageLayoutView="130" workbookViewId="0">
      <selection activeCell="A5" sqref="A5"/>
    </sheetView>
  </sheetViews>
  <sheetFormatPr defaultColWidth="0.88671875" defaultRowHeight="10.199999999999999" x14ac:dyDescent="0.2"/>
  <cols>
    <col min="1" max="1" width="62" style="34" customWidth="1"/>
    <col min="2" max="2" width="8.6640625" style="34" customWidth="1"/>
    <col min="3" max="3" width="14.6640625" style="34" customWidth="1"/>
    <col min="4" max="4" width="11.33203125" style="34" customWidth="1"/>
    <col min="5" max="5" width="13.33203125" style="55" customWidth="1"/>
    <col min="6" max="6" width="11.33203125" style="31" customWidth="1"/>
    <col min="7" max="7" width="11.109375" style="31" customWidth="1"/>
    <col min="8" max="8" width="9.33203125" style="31" customWidth="1"/>
    <col min="9" max="9" width="9" style="31" hidden="1" customWidth="1"/>
    <col min="10" max="10" width="10.6640625" style="31" customWidth="1"/>
    <col min="11" max="11" width="10.6640625" style="31" hidden="1" customWidth="1"/>
    <col min="12" max="12" width="10.6640625" style="31" customWidth="1"/>
    <col min="13" max="13" width="11.33203125" style="31" customWidth="1"/>
    <col min="14" max="14" width="15" style="27" hidden="1" customWidth="1"/>
    <col min="15" max="15" width="16.6640625" style="25" hidden="1" customWidth="1"/>
    <col min="16" max="19" width="13.33203125" style="27" hidden="1" customWidth="1"/>
    <col min="20" max="16384" width="0.88671875" style="3"/>
  </cols>
  <sheetData>
    <row r="1" spans="1:21" ht="13.2" x14ac:dyDescent="0.25">
      <c r="A1" s="68"/>
      <c r="B1" s="68"/>
      <c r="C1" s="482"/>
      <c r="D1" s="482"/>
      <c r="E1" s="69"/>
      <c r="F1" s="72"/>
      <c r="G1" s="72"/>
      <c r="H1" s="72"/>
      <c r="I1" s="72"/>
      <c r="J1" s="72"/>
      <c r="K1" s="72"/>
      <c r="L1" s="72"/>
      <c r="M1" s="72"/>
      <c r="N1" s="71"/>
      <c r="O1" s="70"/>
      <c r="P1" s="71"/>
      <c r="Q1" s="71"/>
      <c r="R1" s="71"/>
      <c r="S1" s="71"/>
    </row>
    <row r="2" spans="1:21" ht="12.75" customHeight="1" x14ac:dyDescent="0.25">
      <c r="A2" s="483" t="s">
        <v>423</v>
      </c>
      <c r="B2" s="483"/>
      <c r="C2" s="483"/>
      <c r="D2" s="483"/>
      <c r="E2" s="483"/>
      <c r="F2" s="72"/>
      <c r="G2" s="72"/>
      <c r="H2" s="72"/>
      <c r="I2" s="72"/>
      <c r="J2" s="75"/>
      <c r="K2" s="75"/>
      <c r="L2" s="72"/>
      <c r="M2" s="72"/>
      <c r="N2" s="73"/>
      <c r="O2" s="70"/>
      <c r="P2" s="71"/>
      <c r="Q2" s="71"/>
      <c r="R2" s="71"/>
      <c r="S2" s="73"/>
    </row>
    <row r="3" spans="1:21" ht="15.6" x14ac:dyDescent="0.25">
      <c r="A3" s="483" t="s">
        <v>422</v>
      </c>
      <c r="B3" s="483"/>
      <c r="C3" s="483"/>
      <c r="D3" s="483"/>
      <c r="E3" s="483"/>
      <c r="F3" s="72"/>
      <c r="G3" s="72"/>
      <c r="H3" s="72"/>
      <c r="I3" s="72"/>
      <c r="J3" s="475"/>
      <c r="K3" s="219"/>
      <c r="L3" s="72"/>
      <c r="M3" s="72"/>
      <c r="N3" s="218"/>
      <c r="O3" s="70"/>
      <c r="P3" s="71"/>
      <c r="Q3" s="71"/>
      <c r="R3" s="71"/>
      <c r="S3" s="467"/>
    </row>
    <row r="4" spans="1:21" ht="15.75" customHeight="1" x14ac:dyDescent="0.25">
      <c r="A4" s="482" t="s">
        <v>433</v>
      </c>
      <c r="B4" s="482"/>
      <c r="C4" s="482"/>
      <c r="D4" s="482"/>
      <c r="E4" s="482"/>
      <c r="F4" s="72"/>
      <c r="G4" s="72"/>
      <c r="H4" s="72"/>
      <c r="I4" s="72"/>
      <c r="J4" s="475"/>
      <c r="K4" s="219"/>
      <c r="L4" s="72"/>
      <c r="M4" s="72"/>
      <c r="N4" s="218"/>
      <c r="O4" s="70"/>
      <c r="P4" s="71"/>
      <c r="Q4" s="71"/>
      <c r="R4" s="71"/>
      <c r="S4" s="467"/>
    </row>
    <row r="5" spans="1:21" ht="8.4" customHeight="1" x14ac:dyDescent="0.25">
      <c r="A5" s="68"/>
      <c r="B5" s="68"/>
      <c r="C5" s="68"/>
      <c r="D5" s="68"/>
      <c r="E5" s="69"/>
      <c r="F5" s="72"/>
      <c r="G5" s="72"/>
      <c r="H5" s="72"/>
      <c r="I5" s="72"/>
      <c r="J5" s="72"/>
      <c r="K5" s="72"/>
      <c r="L5" s="72"/>
      <c r="M5" s="72"/>
      <c r="N5" s="71"/>
      <c r="O5" s="70"/>
      <c r="P5" s="71"/>
      <c r="Q5" s="71"/>
      <c r="R5" s="71"/>
      <c r="S5" s="71"/>
    </row>
    <row r="6" spans="1:21" ht="13.2" x14ac:dyDescent="0.25">
      <c r="A6" s="483" t="s">
        <v>19</v>
      </c>
      <c r="B6" s="483"/>
      <c r="C6" s="483"/>
      <c r="D6" s="483"/>
      <c r="E6" s="483"/>
      <c r="F6" s="72"/>
      <c r="G6" s="72"/>
      <c r="H6" s="72"/>
      <c r="I6" s="72"/>
      <c r="J6" s="72"/>
      <c r="K6" s="72"/>
      <c r="L6" s="72"/>
      <c r="M6" s="72"/>
      <c r="N6" s="71"/>
      <c r="O6" s="70"/>
      <c r="P6" s="71"/>
      <c r="Q6" s="71"/>
      <c r="R6" s="71"/>
      <c r="S6" s="71"/>
    </row>
    <row r="7" spans="1:21" ht="13.8" thickBot="1" x14ac:dyDescent="0.3">
      <c r="A7" s="68"/>
      <c r="B7" s="68"/>
      <c r="C7" s="68"/>
      <c r="D7" s="68"/>
      <c r="E7" s="69"/>
      <c r="F7" s="72"/>
      <c r="G7" s="72"/>
      <c r="H7" s="72"/>
      <c r="I7" s="72"/>
      <c r="J7" s="72"/>
      <c r="K7" s="72"/>
      <c r="L7" s="72"/>
      <c r="M7" s="72"/>
      <c r="N7" s="71"/>
      <c r="O7" s="70"/>
      <c r="P7" s="71"/>
      <c r="Q7" s="71"/>
      <c r="R7" s="71"/>
      <c r="S7" s="71"/>
    </row>
    <row r="8" spans="1:21" ht="30" customHeight="1" thickBot="1" x14ac:dyDescent="0.25">
      <c r="A8" s="485" t="s">
        <v>0</v>
      </c>
      <c r="B8" s="474" t="s">
        <v>1</v>
      </c>
      <c r="C8" s="474" t="s">
        <v>247</v>
      </c>
      <c r="D8" s="474" t="s">
        <v>302</v>
      </c>
      <c r="E8" s="226" t="s">
        <v>6</v>
      </c>
      <c r="F8" s="476" t="s">
        <v>267</v>
      </c>
      <c r="G8" s="468"/>
      <c r="H8" s="468"/>
      <c r="I8" s="468"/>
      <c r="J8" s="477"/>
      <c r="K8" s="273" t="s">
        <v>402</v>
      </c>
      <c r="L8" s="478" t="s">
        <v>388</v>
      </c>
      <c r="M8" s="479"/>
      <c r="N8" s="272" t="s">
        <v>406</v>
      </c>
      <c r="O8" s="271" t="s">
        <v>407</v>
      </c>
      <c r="P8" s="468" t="s">
        <v>268</v>
      </c>
      <c r="Q8" s="469"/>
      <c r="R8" s="469"/>
      <c r="S8" s="470"/>
    </row>
    <row r="9" spans="1:21" ht="24.6" customHeight="1" x14ac:dyDescent="0.25">
      <c r="A9" s="486"/>
      <c r="B9" s="450"/>
      <c r="C9" s="450"/>
      <c r="D9" s="450"/>
      <c r="E9" s="76" t="s">
        <v>241</v>
      </c>
      <c r="F9" s="480" t="s">
        <v>271</v>
      </c>
      <c r="G9" s="474" t="s">
        <v>272</v>
      </c>
      <c r="H9" s="474" t="s">
        <v>273</v>
      </c>
      <c r="I9" s="474" t="s">
        <v>274</v>
      </c>
      <c r="J9" s="474" t="s">
        <v>275</v>
      </c>
      <c r="K9" s="474" t="s">
        <v>271</v>
      </c>
      <c r="L9" s="474" t="s">
        <v>271</v>
      </c>
      <c r="M9" s="474" t="s">
        <v>272</v>
      </c>
      <c r="N9" s="472" t="s">
        <v>383</v>
      </c>
      <c r="O9" s="484" t="s">
        <v>383</v>
      </c>
      <c r="P9" s="331" t="s">
        <v>408</v>
      </c>
      <c r="Q9" s="274" t="s">
        <v>303</v>
      </c>
      <c r="R9" s="21" t="s">
        <v>303</v>
      </c>
      <c r="S9" s="471" t="s">
        <v>5</v>
      </c>
    </row>
    <row r="10" spans="1:21" ht="39" customHeight="1" x14ac:dyDescent="0.2">
      <c r="A10" s="487"/>
      <c r="B10" s="450"/>
      <c r="C10" s="450"/>
      <c r="D10" s="450"/>
      <c r="E10" s="77" t="s">
        <v>2</v>
      </c>
      <c r="F10" s="481"/>
      <c r="G10" s="450"/>
      <c r="H10" s="450"/>
      <c r="I10" s="450"/>
      <c r="J10" s="450"/>
      <c r="K10" s="450"/>
      <c r="L10" s="450"/>
      <c r="M10" s="450"/>
      <c r="N10" s="473"/>
      <c r="O10" s="449"/>
      <c r="P10" s="227" t="s">
        <v>271</v>
      </c>
      <c r="Q10" s="275" t="s">
        <v>3</v>
      </c>
      <c r="R10" s="79" t="s">
        <v>4</v>
      </c>
      <c r="S10" s="471"/>
    </row>
    <row r="11" spans="1:21" ht="13.8" thickBot="1" x14ac:dyDescent="0.25">
      <c r="A11" s="268" t="s">
        <v>7</v>
      </c>
      <c r="B11" s="269" t="s">
        <v>8</v>
      </c>
      <c r="C11" s="269" t="s">
        <v>9</v>
      </c>
      <c r="D11" s="269" t="s">
        <v>10</v>
      </c>
      <c r="E11" s="270" t="s">
        <v>11</v>
      </c>
      <c r="F11" s="126" t="s">
        <v>12</v>
      </c>
      <c r="G11" s="45" t="s">
        <v>13</v>
      </c>
      <c r="H11" s="45" t="s">
        <v>14</v>
      </c>
      <c r="I11" s="45" t="s">
        <v>395</v>
      </c>
      <c r="J11" s="45" t="s">
        <v>396</v>
      </c>
      <c r="K11" s="45" t="s">
        <v>397</v>
      </c>
      <c r="L11" s="45" t="s">
        <v>398</v>
      </c>
      <c r="M11" s="45" t="s">
        <v>399</v>
      </c>
      <c r="N11" s="45" t="s">
        <v>400</v>
      </c>
      <c r="O11" s="45" t="s">
        <v>401</v>
      </c>
      <c r="P11" s="276" t="s">
        <v>403</v>
      </c>
      <c r="Q11" s="277" t="s">
        <v>12</v>
      </c>
      <c r="R11" s="269" t="s">
        <v>13</v>
      </c>
      <c r="S11" s="278" t="s">
        <v>14</v>
      </c>
    </row>
    <row r="12" spans="1:21" ht="15.6" x14ac:dyDescent="0.25">
      <c r="A12" s="264" t="s">
        <v>248</v>
      </c>
      <c r="B12" s="265" t="s">
        <v>20</v>
      </c>
      <c r="C12" s="265" t="s">
        <v>21</v>
      </c>
      <c r="D12" s="266" t="s">
        <v>21</v>
      </c>
      <c r="E12" s="267">
        <f>SUM(F12:P12)</f>
        <v>36240.170000000006</v>
      </c>
      <c r="F12" s="279">
        <v>9658.99</v>
      </c>
      <c r="G12" s="280">
        <v>817.36</v>
      </c>
      <c r="H12" s="280">
        <v>25761.91</v>
      </c>
      <c r="I12" s="280"/>
      <c r="J12" s="280">
        <v>1.91</v>
      </c>
      <c r="K12" s="280"/>
      <c r="L12" s="280"/>
      <c r="M12" s="280"/>
      <c r="N12" s="280"/>
      <c r="O12" s="280"/>
      <c r="P12" s="281"/>
      <c r="Q12" s="282"/>
      <c r="R12" s="283"/>
      <c r="S12" s="284"/>
      <c r="T12" s="29"/>
      <c r="U12" s="29"/>
    </row>
    <row r="13" spans="1:21" ht="15.6" x14ac:dyDescent="0.25">
      <c r="A13" s="97" t="s">
        <v>249</v>
      </c>
      <c r="B13" s="36" t="s">
        <v>22</v>
      </c>
      <c r="C13" s="36" t="s">
        <v>21</v>
      </c>
      <c r="D13" s="82" t="s">
        <v>21</v>
      </c>
      <c r="E13" s="87">
        <f>SUM(F13:P13)</f>
        <v>0</v>
      </c>
      <c r="F13" s="279"/>
      <c r="G13" s="280"/>
      <c r="H13" s="280"/>
      <c r="I13" s="280"/>
      <c r="J13" s="280"/>
      <c r="K13" s="280"/>
      <c r="L13" s="280"/>
      <c r="M13" s="280"/>
      <c r="N13" s="280"/>
      <c r="O13" s="280"/>
      <c r="P13" s="281"/>
      <c r="Q13" s="285"/>
      <c r="R13" s="81"/>
      <c r="S13" s="93"/>
      <c r="T13" s="29"/>
      <c r="U13" s="29"/>
    </row>
    <row r="14" spans="1:21" s="232" customFormat="1" ht="13.2" x14ac:dyDescent="0.25">
      <c r="A14" s="294" t="s">
        <v>23</v>
      </c>
      <c r="B14" s="295" t="s">
        <v>24</v>
      </c>
      <c r="C14" s="295"/>
      <c r="D14" s="296"/>
      <c r="E14" s="297">
        <f>SUM(F14:P14)</f>
        <v>10445960</v>
      </c>
      <c r="F14" s="298">
        <f>F32</f>
        <v>4234710</v>
      </c>
      <c r="G14" s="299">
        <f>G47</f>
        <v>2884370</v>
      </c>
      <c r="H14" s="299">
        <f>H32</f>
        <v>0</v>
      </c>
      <c r="I14" s="299">
        <f t="shared" ref="I14:J14" si="0">I32</f>
        <v>0</v>
      </c>
      <c r="J14" s="299">
        <f t="shared" si="0"/>
        <v>1206000</v>
      </c>
      <c r="K14" s="299">
        <f>K32</f>
        <v>0</v>
      </c>
      <c r="L14" s="299">
        <f>L32</f>
        <v>1776740</v>
      </c>
      <c r="M14" s="299">
        <f>M47</f>
        <v>344140</v>
      </c>
      <c r="N14" s="299">
        <f>N17</f>
        <v>0</v>
      </c>
      <c r="O14" s="299">
        <f>O17</f>
        <v>0</v>
      </c>
      <c r="P14" s="300">
        <f>P32</f>
        <v>0</v>
      </c>
      <c r="Q14" s="301"/>
      <c r="R14" s="302"/>
      <c r="S14" s="303"/>
      <c r="T14" s="304"/>
      <c r="U14" s="304"/>
    </row>
    <row r="15" spans="1:21" s="238" customFormat="1" ht="26.4" x14ac:dyDescent="0.25">
      <c r="A15" s="308" t="s">
        <v>250</v>
      </c>
      <c r="B15" s="309" t="s">
        <v>25</v>
      </c>
      <c r="C15" s="309" t="s">
        <v>26</v>
      </c>
      <c r="D15" s="310"/>
      <c r="E15" s="311">
        <f>SUM(F15:P15)</f>
        <v>0</v>
      </c>
      <c r="F15" s="312">
        <f>F16</f>
        <v>0</v>
      </c>
      <c r="G15" s="313">
        <f>G16</f>
        <v>0</v>
      </c>
      <c r="H15" s="313">
        <f t="shared" ref="H15:P15" si="1">H16</f>
        <v>0</v>
      </c>
      <c r="I15" s="313">
        <f t="shared" si="1"/>
        <v>0</v>
      </c>
      <c r="J15" s="313">
        <f t="shared" si="1"/>
        <v>0</v>
      </c>
      <c r="K15" s="313">
        <f t="shared" si="1"/>
        <v>0</v>
      </c>
      <c r="L15" s="313">
        <f t="shared" si="1"/>
        <v>0</v>
      </c>
      <c r="M15" s="313">
        <f t="shared" si="1"/>
        <v>0</v>
      </c>
      <c r="N15" s="313">
        <f t="shared" si="1"/>
        <v>0</v>
      </c>
      <c r="O15" s="313">
        <f t="shared" si="1"/>
        <v>0</v>
      </c>
      <c r="P15" s="313">
        <f t="shared" si="1"/>
        <v>0</v>
      </c>
      <c r="Q15" s="315"/>
      <c r="R15" s="316"/>
      <c r="S15" s="317"/>
      <c r="T15" s="318"/>
      <c r="U15" s="318"/>
    </row>
    <row r="16" spans="1:21" ht="13.2" x14ac:dyDescent="0.25">
      <c r="A16" s="99" t="s">
        <v>27</v>
      </c>
      <c r="B16" s="36" t="s">
        <v>207</v>
      </c>
      <c r="C16" s="36"/>
      <c r="D16" s="82"/>
      <c r="E16" s="87"/>
      <c r="F16" s="279"/>
      <c r="G16" s="280"/>
      <c r="H16" s="280"/>
      <c r="I16" s="280"/>
      <c r="J16" s="280"/>
      <c r="K16" s="280"/>
      <c r="L16" s="280"/>
      <c r="M16" s="280"/>
      <c r="N16" s="280"/>
      <c r="O16" s="280"/>
      <c r="P16" s="281"/>
      <c r="Q16" s="285"/>
      <c r="R16" s="81"/>
      <c r="S16" s="93"/>
      <c r="T16" s="29"/>
      <c r="U16" s="29"/>
    </row>
    <row r="17" spans="1:21" s="238" customFormat="1" ht="26.4" x14ac:dyDescent="0.25">
      <c r="A17" s="319" t="s">
        <v>28</v>
      </c>
      <c r="B17" s="309" t="s">
        <v>29</v>
      </c>
      <c r="C17" s="309" t="s">
        <v>30</v>
      </c>
      <c r="D17" s="310"/>
      <c r="E17" s="311">
        <f>SUM(F17:P17)</f>
        <v>6211250</v>
      </c>
      <c r="F17" s="312">
        <f>F18+F19</f>
        <v>0</v>
      </c>
      <c r="G17" s="313">
        <f t="shared" ref="G17:P17" si="2">G32</f>
        <v>2884370</v>
      </c>
      <c r="H17" s="313">
        <f t="shared" si="2"/>
        <v>0</v>
      </c>
      <c r="I17" s="313">
        <f t="shared" si="2"/>
        <v>0</v>
      </c>
      <c r="J17" s="313">
        <f t="shared" si="2"/>
        <v>1206000</v>
      </c>
      <c r="K17" s="313">
        <f t="shared" si="2"/>
        <v>0</v>
      </c>
      <c r="L17" s="313">
        <f t="shared" si="2"/>
        <v>1776740</v>
      </c>
      <c r="M17" s="313">
        <f t="shared" si="2"/>
        <v>344140</v>
      </c>
      <c r="N17" s="313">
        <f t="shared" si="2"/>
        <v>0</v>
      </c>
      <c r="O17" s="313">
        <f t="shared" si="2"/>
        <v>0</v>
      </c>
      <c r="P17" s="314">
        <f t="shared" si="2"/>
        <v>0</v>
      </c>
      <c r="Q17" s="315"/>
      <c r="R17" s="316"/>
      <c r="S17" s="317"/>
      <c r="T17" s="318"/>
      <c r="U17" s="318"/>
    </row>
    <row r="18" spans="1:21" ht="52.8" x14ac:dyDescent="0.25">
      <c r="A18" s="100" t="s">
        <v>208</v>
      </c>
      <c r="B18" s="36" t="s">
        <v>31</v>
      </c>
      <c r="C18" s="36" t="s">
        <v>30</v>
      </c>
      <c r="D18" s="82"/>
      <c r="E18" s="87">
        <f>SUM(F18:P18)</f>
        <v>0</v>
      </c>
      <c r="F18" s="279"/>
      <c r="G18" s="280"/>
      <c r="H18" s="280"/>
      <c r="I18" s="280"/>
      <c r="J18" s="280"/>
      <c r="K18" s="280"/>
      <c r="L18" s="280"/>
      <c r="M18" s="280"/>
      <c r="N18" s="280"/>
      <c r="O18" s="280"/>
      <c r="P18" s="281"/>
      <c r="Q18" s="285"/>
      <c r="R18" s="81"/>
      <c r="S18" s="93"/>
      <c r="T18" s="29"/>
      <c r="U18" s="29"/>
    </row>
    <row r="19" spans="1:21" ht="39.6" x14ac:dyDescent="0.25">
      <c r="A19" s="100" t="s">
        <v>209</v>
      </c>
      <c r="B19" s="36" t="s">
        <v>210</v>
      </c>
      <c r="C19" s="36" t="s">
        <v>30</v>
      </c>
      <c r="D19" s="82"/>
      <c r="E19" s="87">
        <f>SUM(F19:P19)</f>
        <v>0</v>
      </c>
      <c r="F19" s="279"/>
      <c r="G19" s="280"/>
      <c r="H19" s="280"/>
      <c r="I19" s="280"/>
      <c r="J19" s="280"/>
      <c r="K19" s="280"/>
      <c r="L19" s="280"/>
      <c r="M19" s="280"/>
      <c r="N19" s="280"/>
      <c r="O19" s="280"/>
      <c r="P19" s="281"/>
      <c r="Q19" s="285"/>
      <c r="R19" s="81"/>
      <c r="S19" s="93"/>
      <c r="T19" s="29"/>
      <c r="U19" s="29"/>
    </row>
    <row r="20" spans="1:21" s="238" customFormat="1" ht="26.4" x14ac:dyDescent="0.25">
      <c r="A20" s="319" t="s">
        <v>32</v>
      </c>
      <c r="B20" s="309" t="s">
        <v>33</v>
      </c>
      <c r="C20" s="309" t="s">
        <v>34</v>
      </c>
      <c r="D20" s="310"/>
      <c r="E20" s="311">
        <f>SUM(F20:P20)</f>
        <v>0</v>
      </c>
      <c r="F20" s="312">
        <f>F21</f>
        <v>0</v>
      </c>
      <c r="G20" s="313">
        <f>G21</f>
        <v>0</v>
      </c>
      <c r="H20" s="313">
        <f t="shared" ref="H20:P20" si="3">H21</f>
        <v>0</v>
      </c>
      <c r="I20" s="313">
        <f t="shared" si="3"/>
        <v>0</v>
      </c>
      <c r="J20" s="313">
        <f t="shared" si="3"/>
        <v>0</v>
      </c>
      <c r="K20" s="313">
        <f t="shared" si="3"/>
        <v>0</v>
      </c>
      <c r="L20" s="313">
        <f t="shared" si="3"/>
        <v>0</v>
      </c>
      <c r="M20" s="313">
        <f t="shared" si="3"/>
        <v>0</v>
      </c>
      <c r="N20" s="313">
        <f t="shared" si="3"/>
        <v>0</v>
      </c>
      <c r="O20" s="313">
        <f t="shared" si="3"/>
        <v>0</v>
      </c>
      <c r="P20" s="313">
        <f t="shared" si="3"/>
        <v>0</v>
      </c>
      <c r="Q20" s="315"/>
      <c r="R20" s="316"/>
      <c r="S20" s="317"/>
      <c r="T20" s="318"/>
      <c r="U20" s="318"/>
    </row>
    <row r="21" spans="1:21" ht="13.2" x14ac:dyDescent="0.25">
      <c r="A21" s="99" t="s">
        <v>27</v>
      </c>
      <c r="B21" s="36" t="s">
        <v>211</v>
      </c>
      <c r="C21" s="36" t="s">
        <v>34</v>
      </c>
      <c r="D21" s="82"/>
      <c r="E21" s="87"/>
      <c r="F21" s="279"/>
      <c r="G21" s="280"/>
      <c r="H21" s="280"/>
      <c r="I21" s="280"/>
      <c r="J21" s="280"/>
      <c r="K21" s="280"/>
      <c r="L21" s="280"/>
      <c r="M21" s="280"/>
      <c r="N21" s="280"/>
      <c r="O21" s="280"/>
      <c r="P21" s="281"/>
      <c r="Q21" s="285"/>
      <c r="R21" s="81"/>
      <c r="S21" s="93"/>
      <c r="T21" s="29"/>
      <c r="U21" s="29"/>
    </row>
    <row r="22" spans="1:21" s="241" customFormat="1" ht="13.2" x14ac:dyDescent="0.25">
      <c r="A22" s="319" t="s">
        <v>35</v>
      </c>
      <c r="B22" s="320" t="s">
        <v>36</v>
      </c>
      <c r="C22" s="320" t="s">
        <v>37</v>
      </c>
      <c r="D22" s="321"/>
      <c r="E22" s="311">
        <f>SUM(F22:P22)</f>
        <v>0</v>
      </c>
      <c r="F22" s="322">
        <f>F24+F25</f>
        <v>0</v>
      </c>
      <c r="G22" s="323">
        <f>G24+G25</f>
        <v>0</v>
      </c>
      <c r="H22" s="323">
        <f t="shared" ref="H22:P22" si="4">H24+H25</f>
        <v>0</v>
      </c>
      <c r="I22" s="323">
        <f t="shared" si="4"/>
        <v>0</v>
      </c>
      <c r="J22" s="323">
        <f t="shared" si="4"/>
        <v>0</v>
      </c>
      <c r="K22" s="323">
        <f t="shared" si="4"/>
        <v>0</v>
      </c>
      <c r="L22" s="323">
        <f t="shared" si="4"/>
        <v>0</v>
      </c>
      <c r="M22" s="323">
        <f t="shared" si="4"/>
        <v>0</v>
      </c>
      <c r="N22" s="323">
        <f t="shared" si="4"/>
        <v>0</v>
      </c>
      <c r="O22" s="323">
        <f t="shared" si="4"/>
        <v>0</v>
      </c>
      <c r="P22" s="323">
        <f t="shared" si="4"/>
        <v>0</v>
      </c>
      <c r="Q22" s="325"/>
      <c r="R22" s="326"/>
      <c r="S22" s="327"/>
      <c r="T22" s="328"/>
      <c r="U22" s="328"/>
    </row>
    <row r="23" spans="1:21" s="55" customFormat="1" ht="13.2" x14ac:dyDescent="0.25">
      <c r="A23" s="101" t="s">
        <v>27</v>
      </c>
      <c r="B23" s="36"/>
      <c r="C23" s="36"/>
      <c r="D23" s="85"/>
      <c r="E23" s="87">
        <f>SUM(F23:P23)</f>
        <v>0</v>
      </c>
      <c r="F23" s="286"/>
      <c r="G23" s="287"/>
      <c r="H23" s="287"/>
      <c r="I23" s="287"/>
      <c r="J23" s="287"/>
      <c r="K23" s="287"/>
      <c r="L23" s="287"/>
      <c r="M23" s="287"/>
      <c r="N23" s="287"/>
      <c r="O23" s="287"/>
      <c r="P23" s="288"/>
      <c r="Q23" s="289"/>
      <c r="R23" s="74"/>
      <c r="S23" s="88"/>
      <c r="T23" s="306"/>
      <c r="U23" s="306"/>
    </row>
    <row r="24" spans="1:21" s="55" customFormat="1" ht="13.2" x14ac:dyDescent="0.25">
      <c r="A24" s="102" t="s">
        <v>41</v>
      </c>
      <c r="B24" s="36" t="s">
        <v>276</v>
      </c>
      <c r="C24" s="36" t="s">
        <v>37</v>
      </c>
      <c r="D24" s="85"/>
      <c r="E24" s="87">
        <f t="shared" ref="E24:E25" si="5">SUM(F24:P24)</f>
        <v>0</v>
      </c>
      <c r="F24" s="286"/>
      <c r="G24" s="287"/>
      <c r="H24" s="287"/>
      <c r="I24" s="287"/>
      <c r="J24" s="287"/>
      <c r="K24" s="287"/>
      <c r="L24" s="287"/>
      <c r="M24" s="287"/>
      <c r="N24" s="287"/>
      <c r="O24" s="287"/>
      <c r="P24" s="288"/>
      <c r="Q24" s="289"/>
      <c r="R24" s="74"/>
      <c r="S24" s="88"/>
      <c r="T24" s="306"/>
      <c r="U24" s="306"/>
    </row>
    <row r="25" spans="1:21" s="55" customFormat="1" ht="13.2" x14ac:dyDescent="0.25">
      <c r="A25" s="102" t="s">
        <v>42</v>
      </c>
      <c r="B25" s="36" t="s">
        <v>277</v>
      </c>
      <c r="C25" s="36" t="s">
        <v>37</v>
      </c>
      <c r="D25" s="85"/>
      <c r="E25" s="87">
        <f t="shared" si="5"/>
        <v>0</v>
      </c>
      <c r="F25" s="286"/>
      <c r="G25" s="287"/>
      <c r="H25" s="287"/>
      <c r="I25" s="287"/>
      <c r="J25" s="287"/>
      <c r="K25" s="287"/>
      <c r="L25" s="287"/>
      <c r="M25" s="287"/>
      <c r="N25" s="287"/>
      <c r="O25" s="287"/>
      <c r="P25" s="288"/>
      <c r="Q25" s="289"/>
      <c r="R25" s="74"/>
      <c r="S25" s="88"/>
      <c r="T25" s="306"/>
      <c r="U25" s="306"/>
    </row>
    <row r="26" spans="1:21" s="241" customFormat="1" ht="13.2" x14ac:dyDescent="0.25">
      <c r="A26" s="319" t="s">
        <v>38</v>
      </c>
      <c r="B26" s="320" t="s">
        <v>39</v>
      </c>
      <c r="C26" s="320" t="s">
        <v>40</v>
      </c>
      <c r="D26" s="321"/>
      <c r="E26" s="311">
        <f>SUM(F26:P26)</f>
        <v>0</v>
      </c>
      <c r="F26" s="322"/>
      <c r="G26" s="323"/>
      <c r="H26" s="323"/>
      <c r="I26" s="323"/>
      <c r="J26" s="323"/>
      <c r="K26" s="323"/>
      <c r="L26" s="323"/>
      <c r="M26" s="323"/>
      <c r="N26" s="323"/>
      <c r="O26" s="323"/>
      <c r="P26" s="324"/>
      <c r="Q26" s="325"/>
      <c r="R26" s="326"/>
      <c r="S26" s="327"/>
      <c r="T26" s="328"/>
      <c r="U26" s="328"/>
    </row>
    <row r="27" spans="1:21" s="34" customFormat="1" ht="13.2" x14ac:dyDescent="0.25">
      <c r="A27" s="102" t="s">
        <v>27</v>
      </c>
      <c r="B27" s="40"/>
      <c r="C27" s="36"/>
      <c r="D27" s="82"/>
      <c r="E27" s="87"/>
      <c r="F27" s="279"/>
      <c r="G27" s="280"/>
      <c r="H27" s="280"/>
      <c r="I27" s="280"/>
      <c r="J27" s="280"/>
      <c r="K27" s="280"/>
      <c r="L27" s="280"/>
      <c r="M27" s="280"/>
      <c r="N27" s="280"/>
      <c r="O27" s="280"/>
      <c r="P27" s="281"/>
      <c r="Q27" s="285"/>
      <c r="R27" s="81"/>
      <c r="S27" s="93"/>
      <c r="T27" s="307"/>
      <c r="U27" s="307"/>
    </row>
    <row r="28" spans="1:21" s="241" customFormat="1" ht="13.2" x14ac:dyDescent="0.25">
      <c r="A28" s="319" t="s">
        <v>43</v>
      </c>
      <c r="B28" s="320" t="s">
        <v>44</v>
      </c>
      <c r="C28" s="320"/>
      <c r="D28" s="321"/>
      <c r="E28" s="311">
        <f>SUM(F28:P28)</f>
        <v>0</v>
      </c>
      <c r="F28" s="322">
        <f>F30</f>
        <v>0</v>
      </c>
      <c r="G28" s="323">
        <f>G30</f>
        <v>0</v>
      </c>
      <c r="H28" s="323">
        <f t="shared" ref="H28:P28" si="6">H30</f>
        <v>0</v>
      </c>
      <c r="I28" s="323">
        <f t="shared" si="6"/>
        <v>0</v>
      </c>
      <c r="J28" s="323">
        <f t="shared" si="6"/>
        <v>0</v>
      </c>
      <c r="K28" s="323">
        <f t="shared" si="6"/>
        <v>0</v>
      </c>
      <c r="L28" s="323">
        <f t="shared" si="6"/>
        <v>0</v>
      </c>
      <c r="M28" s="323">
        <f t="shared" si="6"/>
        <v>0</v>
      </c>
      <c r="N28" s="323">
        <f t="shared" si="6"/>
        <v>0</v>
      </c>
      <c r="O28" s="323">
        <f t="shared" si="6"/>
        <v>0</v>
      </c>
      <c r="P28" s="323">
        <f t="shared" si="6"/>
        <v>0</v>
      </c>
      <c r="Q28" s="325"/>
      <c r="R28" s="326"/>
      <c r="S28" s="327"/>
      <c r="T28" s="328"/>
      <c r="U28" s="328"/>
    </row>
    <row r="29" spans="1:21" s="7" customFormat="1" ht="13.2" x14ac:dyDescent="0.25">
      <c r="A29" s="100" t="s">
        <v>27</v>
      </c>
      <c r="B29" s="36"/>
      <c r="C29" s="36"/>
      <c r="D29" s="85"/>
      <c r="E29" s="87"/>
      <c r="F29" s="286"/>
      <c r="G29" s="287"/>
      <c r="H29" s="287"/>
      <c r="I29" s="287"/>
      <c r="J29" s="287"/>
      <c r="K29" s="287"/>
      <c r="L29" s="287"/>
      <c r="M29" s="287"/>
      <c r="N29" s="287"/>
      <c r="O29" s="287"/>
      <c r="P29" s="288"/>
      <c r="Q29" s="289"/>
      <c r="R29" s="74"/>
      <c r="S29" s="88"/>
      <c r="T29" s="132"/>
      <c r="U29" s="132"/>
    </row>
    <row r="30" spans="1:21" ht="15.6" x14ac:dyDescent="0.25">
      <c r="A30" s="98" t="s">
        <v>251</v>
      </c>
      <c r="B30" s="36" t="s">
        <v>45</v>
      </c>
      <c r="C30" s="36" t="s">
        <v>21</v>
      </c>
      <c r="D30" s="82"/>
      <c r="E30" s="87">
        <f>SUM(F30:P30)</f>
        <v>0</v>
      </c>
      <c r="F30" s="279">
        <f>F31</f>
        <v>0</v>
      </c>
      <c r="G30" s="280">
        <f>G31</f>
        <v>0</v>
      </c>
      <c r="H30" s="280">
        <f t="shared" ref="H30:P30" si="7">H31</f>
        <v>0</v>
      </c>
      <c r="I30" s="280">
        <f t="shared" si="7"/>
        <v>0</v>
      </c>
      <c r="J30" s="280">
        <f t="shared" si="7"/>
        <v>0</v>
      </c>
      <c r="K30" s="280">
        <f t="shared" si="7"/>
        <v>0</v>
      </c>
      <c r="L30" s="280">
        <f t="shared" si="7"/>
        <v>0</v>
      </c>
      <c r="M30" s="280">
        <f t="shared" si="7"/>
        <v>0</v>
      </c>
      <c r="N30" s="280">
        <f t="shared" si="7"/>
        <v>0</v>
      </c>
      <c r="O30" s="280">
        <f t="shared" si="7"/>
        <v>0</v>
      </c>
      <c r="P30" s="280">
        <f t="shared" si="7"/>
        <v>0</v>
      </c>
      <c r="Q30" s="285"/>
      <c r="R30" s="81"/>
      <c r="S30" s="93"/>
      <c r="T30" s="29"/>
      <c r="U30" s="29"/>
    </row>
    <row r="31" spans="1:21" ht="39.6" x14ac:dyDescent="0.25">
      <c r="A31" s="100" t="s">
        <v>198</v>
      </c>
      <c r="B31" s="36" t="s">
        <v>46</v>
      </c>
      <c r="C31" s="36" t="s">
        <v>47</v>
      </c>
      <c r="D31" s="82"/>
      <c r="E31" s="87">
        <f>SUM(F31:S31)</f>
        <v>0</v>
      </c>
      <c r="F31" s="279"/>
      <c r="G31" s="280"/>
      <c r="H31" s="280"/>
      <c r="I31" s="280"/>
      <c r="J31" s="280"/>
      <c r="K31" s="280"/>
      <c r="L31" s="280"/>
      <c r="M31" s="280"/>
      <c r="N31" s="280"/>
      <c r="O31" s="280"/>
      <c r="P31" s="281"/>
      <c r="Q31" s="285"/>
      <c r="R31" s="81"/>
      <c r="S31" s="93" t="s">
        <v>21</v>
      </c>
      <c r="T31" s="29"/>
      <c r="U31" s="29"/>
    </row>
    <row r="32" spans="1:21" s="232" customFormat="1" ht="13.2" x14ac:dyDescent="0.25">
      <c r="A32" s="294" t="s">
        <v>48</v>
      </c>
      <c r="B32" s="295" t="s">
        <v>49</v>
      </c>
      <c r="C32" s="295" t="s">
        <v>21</v>
      </c>
      <c r="D32" s="296"/>
      <c r="E32" s="297">
        <f>SUM(F32:P32)</f>
        <v>10445960</v>
      </c>
      <c r="F32" s="298">
        <f>F33+F43+F50+F54+F62+F64</f>
        <v>4234710</v>
      </c>
      <c r="G32" s="299">
        <f>G33+G43+G50+G54+G62+G64</f>
        <v>2884370</v>
      </c>
      <c r="H32" s="299">
        <f t="shared" ref="H32:P32" si="8">H33+H43+H50+H54+H62+H64</f>
        <v>0</v>
      </c>
      <c r="I32" s="299">
        <f t="shared" si="8"/>
        <v>0</v>
      </c>
      <c r="J32" s="299">
        <f>J33+J43+J50+J54+J62+J64</f>
        <v>1206000</v>
      </c>
      <c r="K32" s="299">
        <f t="shared" si="8"/>
        <v>0</v>
      </c>
      <c r="L32" s="299">
        <f t="shared" si="8"/>
        <v>1776740</v>
      </c>
      <c r="M32" s="299">
        <f t="shared" si="8"/>
        <v>344140</v>
      </c>
      <c r="N32" s="299">
        <f t="shared" si="8"/>
        <v>0</v>
      </c>
      <c r="O32" s="299">
        <f t="shared" si="8"/>
        <v>0</v>
      </c>
      <c r="P32" s="299">
        <f t="shared" si="8"/>
        <v>0</v>
      </c>
      <c r="Q32" s="301"/>
      <c r="R32" s="302"/>
      <c r="S32" s="303"/>
      <c r="T32" s="304"/>
      <c r="U32" s="304"/>
    </row>
    <row r="33" spans="1:21" s="238" customFormat="1" ht="26.4" x14ac:dyDescent="0.25">
      <c r="A33" s="329" t="s">
        <v>50</v>
      </c>
      <c r="B33" s="309" t="s">
        <v>51</v>
      </c>
      <c r="C33" s="309" t="s">
        <v>21</v>
      </c>
      <c r="D33" s="310"/>
      <c r="E33" s="311">
        <f>SUM(F33:P33)</f>
        <v>1206000</v>
      </c>
      <c r="F33" s="312">
        <f>F34+F35+F36+F37+F40</f>
        <v>0</v>
      </c>
      <c r="G33" s="313">
        <f>G34+G35+G36+G37+G40</f>
        <v>0</v>
      </c>
      <c r="H33" s="313">
        <f t="shared" ref="H33:J33" si="9">H34+H35+H36+H37+H40</f>
        <v>0</v>
      </c>
      <c r="I33" s="313">
        <f t="shared" si="9"/>
        <v>0</v>
      </c>
      <c r="J33" s="313">
        <f t="shared" si="9"/>
        <v>1206000</v>
      </c>
      <c r="K33" s="313">
        <f t="shared" ref="K33" si="10">K34+K35+K36+K37+K40</f>
        <v>0</v>
      </c>
      <c r="L33" s="313">
        <f t="shared" ref="L33" si="11">L34+L35+L36+L37+L40</f>
        <v>0</v>
      </c>
      <c r="M33" s="313">
        <f t="shared" ref="M33" si="12">M34+M35+M36+M37+M40</f>
        <v>0</v>
      </c>
      <c r="N33" s="313">
        <f t="shared" ref="N33" si="13">N34+N35+N36+N37+N40</f>
        <v>0</v>
      </c>
      <c r="O33" s="313">
        <f t="shared" ref="O33" si="14">O34+O35+O36+O37+O40</f>
        <v>0</v>
      </c>
      <c r="P33" s="313">
        <f t="shared" ref="P33" si="15">P34+P35+P36+P37+P40</f>
        <v>0</v>
      </c>
      <c r="Q33" s="315"/>
      <c r="R33" s="316"/>
      <c r="S33" s="317" t="s">
        <v>21</v>
      </c>
      <c r="T33" s="318"/>
      <c r="U33" s="318"/>
    </row>
    <row r="34" spans="1:21" ht="26.4" x14ac:dyDescent="0.25">
      <c r="A34" s="100" t="s">
        <v>52</v>
      </c>
      <c r="B34" s="36" t="s">
        <v>53</v>
      </c>
      <c r="C34" s="36" t="s">
        <v>54</v>
      </c>
      <c r="D34" s="82"/>
      <c r="E34" s="87">
        <f>SUM(F34:P34)</f>
        <v>0</v>
      </c>
      <c r="F34" s="279"/>
      <c r="G34" s="280"/>
      <c r="H34" s="280"/>
      <c r="I34" s="280"/>
      <c r="J34" s="280"/>
      <c r="K34" s="280"/>
      <c r="L34" s="280"/>
      <c r="M34" s="280"/>
      <c r="N34" s="280"/>
      <c r="O34" s="280"/>
      <c r="P34" s="281"/>
      <c r="Q34" s="285"/>
      <c r="R34" s="81"/>
      <c r="S34" s="93" t="s">
        <v>21</v>
      </c>
      <c r="T34" s="29"/>
      <c r="U34" s="29"/>
    </row>
    <row r="35" spans="1:21" ht="16.2" customHeight="1" x14ac:dyDescent="0.25">
      <c r="A35" s="103" t="s">
        <v>55</v>
      </c>
      <c r="B35" s="36" t="s">
        <v>56</v>
      </c>
      <c r="C35" s="36" t="s">
        <v>57</v>
      </c>
      <c r="D35" s="82"/>
      <c r="E35" s="87">
        <f>SUM(F35:P35)</f>
        <v>1206000</v>
      </c>
      <c r="F35" s="279"/>
      <c r="G35" s="280"/>
      <c r="H35" s="280"/>
      <c r="I35" s="280"/>
      <c r="J35" s="280">
        <f>Расшифровка!Q11</f>
        <v>1206000</v>
      </c>
      <c r="K35" s="280"/>
      <c r="L35" s="280"/>
      <c r="M35" s="280"/>
      <c r="N35" s="280"/>
      <c r="O35" s="280"/>
      <c r="P35" s="281"/>
      <c r="Q35" s="285"/>
      <c r="R35" s="81"/>
      <c r="S35" s="93" t="s">
        <v>21</v>
      </c>
      <c r="T35" s="29"/>
      <c r="U35" s="29"/>
    </row>
    <row r="36" spans="1:21" ht="26.4" x14ac:dyDescent="0.25">
      <c r="A36" s="100" t="s">
        <v>58</v>
      </c>
      <c r="B36" s="36" t="s">
        <v>59</v>
      </c>
      <c r="C36" s="36" t="s">
        <v>60</v>
      </c>
      <c r="D36" s="82"/>
      <c r="E36" s="87">
        <f t="shared" ref="E36:E42" si="16">SUM(F36:P36)</f>
        <v>0</v>
      </c>
      <c r="F36" s="279"/>
      <c r="G36" s="280"/>
      <c r="H36" s="280"/>
      <c r="I36" s="280"/>
      <c r="J36" s="280"/>
      <c r="K36" s="280"/>
      <c r="L36" s="280"/>
      <c r="M36" s="280"/>
      <c r="N36" s="280"/>
      <c r="O36" s="280"/>
      <c r="P36" s="281"/>
      <c r="Q36" s="285"/>
      <c r="R36" s="81"/>
      <c r="S36" s="93" t="s">
        <v>21</v>
      </c>
      <c r="T36" s="29"/>
      <c r="U36" s="29"/>
    </row>
    <row r="37" spans="1:21" ht="39.6" x14ac:dyDescent="0.25">
      <c r="A37" s="100" t="s">
        <v>61</v>
      </c>
      <c r="B37" s="36" t="s">
        <v>62</v>
      </c>
      <c r="C37" s="36" t="s">
        <v>63</v>
      </c>
      <c r="D37" s="82"/>
      <c r="E37" s="87">
        <f t="shared" si="16"/>
        <v>0</v>
      </c>
      <c r="F37" s="279">
        <f>F38+F39</f>
        <v>0</v>
      </c>
      <c r="G37" s="280">
        <f>G38+G39</f>
        <v>0</v>
      </c>
      <c r="H37" s="280">
        <f t="shared" ref="H37:K37" si="17">H38+H39</f>
        <v>0</v>
      </c>
      <c r="I37" s="280">
        <f t="shared" si="17"/>
        <v>0</v>
      </c>
      <c r="J37" s="280">
        <f t="shared" si="17"/>
        <v>0</v>
      </c>
      <c r="K37" s="280">
        <f t="shared" si="17"/>
        <v>0</v>
      </c>
      <c r="L37" s="280">
        <f t="shared" ref="L37" si="18">L38+L39</f>
        <v>0</v>
      </c>
      <c r="M37" s="280">
        <f t="shared" ref="M37" si="19">M38+M39</f>
        <v>0</v>
      </c>
      <c r="N37" s="280">
        <f t="shared" ref="N37" si="20">N38+N39</f>
        <v>0</v>
      </c>
      <c r="O37" s="280">
        <f t="shared" ref="O37" si="21">O38+O39</f>
        <v>0</v>
      </c>
      <c r="P37" s="280">
        <f t="shared" ref="P37" si="22">P38+P39</f>
        <v>0</v>
      </c>
      <c r="Q37" s="285"/>
      <c r="R37" s="81"/>
      <c r="S37" s="93" t="s">
        <v>21</v>
      </c>
      <c r="T37" s="29"/>
      <c r="U37" s="29"/>
    </row>
    <row r="38" spans="1:21" ht="26.4" x14ac:dyDescent="0.25">
      <c r="A38" s="104" t="s">
        <v>218</v>
      </c>
      <c r="B38" s="36" t="s">
        <v>216</v>
      </c>
      <c r="C38" s="36" t="s">
        <v>63</v>
      </c>
      <c r="D38" s="82"/>
      <c r="E38" s="87">
        <f t="shared" si="16"/>
        <v>0</v>
      </c>
      <c r="F38" s="279"/>
      <c r="G38" s="280"/>
      <c r="H38" s="280"/>
      <c r="I38" s="280"/>
      <c r="J38" s="280"/>
      <c r="K38" s="280"/>
      <c r="L38" s="280"/>
      <c r="M38" s="280"/>
      <c r="N38" s="280"/>
      <c r="O38" s="280"/>
      <c r="P38" s="281"/>
      <c r="Q38" s="285"/>
      <c r="R38" s="81"/>
      <c r="S38" s="93"/>
      <c r="T38" s="29"/>
      <c r="U38" s="29"/>
    </row>
    <row r="39" spans="1:21" ht="13.2" x14ac:dyDescent="0.25">
      <c r="A39" s="104" t="s">
        <v>213</v>
      </c>
      <c r="B39" s="36" t="s">
        <v>217</v>
      </c>
      <c r="C39" s="36" t="s">
        <v>63</v>
      </c>
      <c r="D39" s="82"/>
      <c r="E39" s="87">
        <f t="shared" si="16"/>
        <v>0</v>
      </c>
      <c r="F39" s="279"/>
      <c r="G39" s="280"/>
      <c r="H39" s="280"/>
      <c r="I39" s="280"/>
      <c r="J39" s="280"/>
      <c r="K39" s="280"/>
      <c r="L39" s="280"/>
      <c r="M39" s="280"/>
      <c r="N39" s="280"/>
      <c r="O39" s="280"/>
      <c r="P39" s="281"/>
      <c r="Q39" s="285"/>
      <c r="R39" s="81"/>
      <c r="S39" s="93"/>
      <c r="T39" s="29"/>
      <c r="U39" s="29"/>
    </row>
    <row r="40" spans="1:21" ht="26.4" x14ac:dyDescent="0.25">
      <c r="A40" s="101" t="s">
        <v>214</v>
      </c>
      <c r="B40" s="36" t="s">
        <v>278</v>
      </c>
      <c r="C40" s="36" t="s">
        <v>219</v>
      </c>
      <c r="D40" s="82"/>
      <c r="E40" s="87">
        <f t="shared" si="16"/>
        <v>0</v>
      </c>
      <c r="F40" s="279">
        <f>F42</f>
        <v>0</v>
      </c>
      <c r="G40" s="280">
        <f>G42</f>
        <v>0</v>
      </c>
      <c r="H40" s="280">
        <f t="shared" ref="H40:P40" si="23">H42</f>
        <v>0</v>
      </c>
      <c r="I40" s="280">
        <f t="shared" si="23"/>
        <v>0</v>
      </c>
      <c r="J40" s="280">
        <f t="shared" si="23"/>
        <v>0</v>
      </c>
      <c r="K40" s="280">
        <f t="shared" si="23"/>
        <v>0</v>
      </c>
      <c r="L40" s="280">
        <f t="shared" si="23"/>
        <v>0</v>
      </c>
      <c r="M40" s="280">
        <f t="shared" si="23"/>
        <v>0</v>
      </c>
      <c r="N40" s="280">
        <f t="shared" si="23"/>
        <v>0</v>
      </c>
      <c r="O40" s="280">
        <f t="shared" si="23"/>
        <v>0</v>
      </c>
      <c r="P40" s="280">
        <f t="shared" si="23"/>
        <v>0</v>
      </c>
      <c r="Q40" s="285"/>
      <c r="R40" s="81"/>
      <c r="S40" s="93"/>
      <c r="T40" s="29"/>
      <c r="U40" s="29"/>
    </row>
    <row r="41" spans="1:21" ht="13.2" x14ac:dyDescent="0.25">
      <c r="A41" s="105" t="s">
        <v>27</v>
      </c>
      <c r="B41" s="36"/>
      <c r="C41" s="36"/>
      <c r="D41" s="82"/>
      <c r="E41" s="87">
        <f t="shared" si="16"/>
        <v>0</v>
      </c>
      <c r="F41" s="279"/>
      <c r="G41" s="280"/>
      <c r="H41" s="280"/>
      <c r="I41" s="280"/>
      <c r="J41" s="280"/>
      <c r="K41" s="280"/>
      <c r="L41" s="280"/>
      <c r="M41" s="280"/>
      <c r="N41" s="280"/>
      <c r="O41" s="280"/>
      <c r="P41" s="281"/>
      <c r="Q41" s="285"/>
      <c r="R41" s="81"/>
      <c r="S41" s="93"/>
      <c r="T41" s="29"/>
      <c r="U41" s="29"/>
    </row>
    <row r="42" spans="1:21" ht="13.2" x14ac:dyDescent="0.25">
      <c r="A42" s="105" t="s">
        <v>215</v>
      </c>
      <c r="B42" s="36" t="s">
        <v>279</v>
      </c>
      <c r="C42" s="36" t="s">
        <v>219</v>
      </c>
      <c r="D42" s="82"/>
      <c r="E42" s="87">
        <f t="shared" si="16"/>
        <v>0</v>
      </c>
      <c r="F42" s="279"/>
      <c r="G42" s="280"/>
      <c r="H42" s="280"/>
      <c r="I42" s="280"/>
      <c r="J42" s="280"/>
      <c r="K42" s="280"/>
      <c r="L42" s="280"/>
      <c r="M42" s="280"/>
      <c r="N42" s="280"/>
      <c r="O42" s="280"/>
      <c r="P42" s="281"/>
      <c r="Q42" s="285"/>
      <c r="R42" s="81"/>
      <c r="S42" s="93"/>
      <c r="T42" s="29"/>
      <c r="U42" s="29"/>
    </row>
    <row r="43" spans="1:21" s="238" customFormat="1" ht="13.2" x14ac:dyDescent="0.25">
      <c r="A43" s="308" t="s">
        <v>64</v>
      </c>
      <c r="B43" s="309" t="s">
        <v>65</v>
      </c>
      <c r="C43" s="309" t="s">
        <v>66</v>
      </c>
      <c r="D43" s="310"/>
      <c r="E43" s="311">
        <f>SUM(F43:P43)</f>
        <v>9039960</v>
      </c>
      <c r="F43" s="312">
        <f>F44+F47+F48+F49</f>
        <v>4034710</v>
      </c>
      <c r="G43" s="313">
        <f>G44+G47+G48+G49</f>
        <v>2884370</v>
      </c>
      <c r="H43" s="313">
        <f t="shared" ref="H43:M43" si="24">H44+H47+H48+H49</f>
        <v>0</v>
      </c>
      <c r="I43" s="313">
        <f t="shared" si="24"/>
        <v>0</v>
      </c>
      <c r="J43" s="313">
        <f t="shared" si="24"/>
        <v>0</v>
      </c>
      <c r="K43" s="313">
        <f t="shared" si="24"/>
        <v>0</v>
      </c>
      <c r="L43" s="313">
        <f t="shared" si="24"/>
        <v>1776740</v>
      </c>
      <c r="M43" s="313">
        <f t="shared" si="24"/>
        <v>344140</v>
      </c>
      <c r="N43" s="313">
        <f t="shared" ref="N43" si="25">N44+N47+N48+N49</f>
        <v>0</v>
      </c>
      <c r="O43" s="313">
        <f t="shared" ref="O43" si="26">O44+O47+O48+O49</f>
        <v>0</v>
      </c>
      <c r="P43" s="313">
        <f t="shared" ref="P43" si="27">P44+P47+P48+P49</f>
        <v>0</v>
      </c>
      <c r="Q43" s="315"/>
      <c r="R43" s="316"/>
      <c r="S43" s="317" t="s">
        <v>21</v>
      </c>
      <c r="T43" s="318"/>
      <c r="U43" s="318"/>
    </row>
    <row r="44" spans="1:21" ht="39.6" x14ac:dyDescent="0.25">
      <c r="A44" s="100" t="s">
        <v>67</v>
      </c>
      <c r="B44" s="36" t="s">
        <v>68</v>
      </c>
      <c r="C44" s="36" t="s">
        <v>69</v>
      </c>
      <c r="D44" s="82"/>
      <c r="E44" s="87">
        <f>SUM(F44:P44)</f>
        <v>5811450</v>
      </c>
      <c r="F44" s="279">
        <f>F46</f>
        <v>4034710</v>
      </c>
      <c r="G44" s="280">
        <f>G46</f>
        <v>0</v>
      </c>
      <c r="H44" s="280">
        <f t="shared" ref="H44:P44" si="28">H46</f>
        <v>0</v>
      </c>
      <c r="I44" s="280">
        <f t="shared" si="28"/>
        <v>0</v>
      </c>
      <c r="J44" s="280">
        <f t="shared" si="28"/>
        <v>0</v>
      </c>
      <c r="K44" s="280">
        <f t="shared" si="28"/>
        <v>0</v>
      </c>
      <c r="L44" s="280">
        <f t="shared" si="28"/>
        <v>1776740</v>
      </c>
      <c r="M44" s="280">
        <f t="shared" si="28"/>
        <v>0</v>
      </c>
      <c r="N44" s="280">
        <f t="shared" si="28"/>
        <v>0</v>
      </c>
      <c r="O44" s="280">
        <f t="shared" si="28"/>
        <v>0</v>
      </c>
      <c r="P44" s="280">
        <f t="shared" si="28"/>
        <v>0</v>
      </c>
      <c r="Q44" s="285"/>
      <c r="R44" s="81"/>
      <c r="S44" s="93" t="s">
        <v>21</v>
      </c>
      <c r="T44" s="29"/>
      <c r="U44" s="29"/>
    </row>
    <row r="45" spans="1:21" ht="13.2" x14ac:dyDescent="0.25">
      <c r="A45" s="104" t="s">
        <v>103</v>
      </c>
      <c r="B45" s="36"/>
      <c r="C45" s="36"/>
      <c r="D45" s="82"/>
      <c r="E45" s="87"/>
      <c r="F45" s="279"/>
      <c r="G45" s="280"/>
      <c r="H45" s="280"/>
      <c r="I45" s="280"/>
      <c r="J45" s="280"/>
      <c r="K45" s="280"/>
      <c r="L45" s="280"/>
      <c r="M45" s="280"/>
      <c r="N45" s="280"/>
      <c r="O45" s="280"/>
      <c r="P45" s="281"/>
      <c r="Q45" s="285"/>
      <c r="R45" s="81"/>
      <c r="S45" s="93"/>
      <c r="T45" s="29"/>
      <c r="U45" s="29"/>
    </row>
    <row r="46" spans="1:21" ht="26.4" x14ac:dyDescent="0.25">
      <c r="A46" s="104" t="s">
        <v>220</v>
      </c>
      <c r="B46" s="36" t="s">
        <v>221</v>
      </c>
      <c r="C46" s="36" t="s">
        <v>222</v>
      </c>
      <c r="D46" s="82"/>
      <c r="E46" s="87">
        <f t="shared" ref="E46:E49" si="29">SUM(F46:P46)</f>
        <v>5811450</v>
      </c>
      <c r="F46" s="279">
        <v>4034710</v>
      </c>
      <c r="G46" s="280"/>
      <c r="H46" s="280"/>
      <c r="I46" s="280"/>
      <c r="J46" s="280"/>
      <c r="K46" s="280"/>
      <c r="L46" s="280">
        <f>Расшифровка!R17</f>
        <v>1776740</v>
      </c>
      <c r="M46" s="280"/>
      <c r="N46" s="280"/>
      <c r="O46" s="280"/>
      <c r="P46" s="281"/>
      <c r="Q46" s="285"/>
      <c r="R46" s="81"/>
      <c r="S46" s="93"/>
      <c r="T46" s="29"/>
      <c r="U46" s="29"/>
    </row>
    <row r="47" spans="1:21" ht="26.4" x14ac:dyDescent="0.25">
      <c r="A47" s="100" t="s">
        <v>70</v>
      </c>
      <c r="B47" s="36" t="s">
        <v>71</v>
      </c>
      <c r="C47" s="36" t="s">
        <v>72</v>
      </c>
      <c r="D47" s="82"/>
      <c r="E47" s="87">
        <f t="shared" si="29"/>
        <v>3228510</v>
      </c>
      <c r="F47" s="279"/>
      <c r="G47" s="280">
        <f>Расшифровка!N19</f>
        <v>2884370</v>
      </c>
      <c r="H47" s="280"/>
      <c r="I47" s="280"/>
      <c r="J47" s="280"/>
      <c r="K47" s="280"/>
      <c r="L47" s="280"/>
      <c r="M47" s="280">
        <f>Расшифровка!S19</f>
        <v>344140</v>
      </c>
      <c r="N47" s="280"/>
      <c r="O47" s="280"/>
      <c r="P47" s="281"/>
      <c r="Q47" s="285"/>
      <c r="R47" s="81"/>
      <c r="S47" s="93" t="s">
        <v>21</v>
      </c>
      <c r="T47" s="29"/>
      <c r="U47" s="29"/>
    </row>
    <row r="48" spans="1:21" ht="52.8" x14ac:dyDescent="0.25">
      <c r="A48" s="100" t="s">
        <v>73</v>
      </c>
      <c r="B48" s="36" t="s">
        <v>74</v>
      </c>
      <c r="C48" s="36" t="s">
        <v>75</v>
      </c>
      <c r="D48" s="82"/>
      <c r="E48" s="87">
        <f t="shared" si="29"/>
        <v>0</v>
      </c>
      <c r="F48" s="279"/>
      <c r="G48" s="280"/>
      <c r="H48" s="280"/>
      <c r="I48" s="280"/>
      <c r="J48" s="280"/>
      <c r="K48" s="280"/>
      <c r="L48" s="280"/>
      <c r="M48" s="280"/>
      <c r="N48" s="280"/>
      <c r="O48" s="280"/>
      <c r="P48" s="281"/>
      <c r="Q48" s="285"/>
      <c r="R48" s="81"/>
      <c r="S48" s="93" t="s">
        <v>21</v>
      </c>
      <c r="T48" s="29"/>
      <c r="U48" s="29"/>
    </row>
    <row r="49" spans="1:21" ht="13.2" x14ac:dyDescent="0.25">
      <c r="A49" s="101" t="s">
        <v>280</v>
      </c>
      <c r="B49" s="36" t="s">
        <v>223</v>
      </c>
      <c r="C49" s="36" t="s">
        <v>224</v>
      </c>
      <c r="D49" s="82"/>
      <c r="E49" s="87">
        <f t="shared" si="29"/>
        <v>0</v>
      </c>
      <c r="F49" s="279"/>
      <c r="G49" s="280"/>
      <c r="H49" s="280"/>
      <c r="I49" s="280"/>
      <c r="J49" s="280"/>
      <c r="K49" s="280"/>
      <c r="L49" s="280"/>
      <c r="M49" s="280"/>
      <c r="N49" s="280"/>
      <c r="O49" s="280"/>
      <c r="P49" s="281"/>
      <c r="Q49" s="285"/>
      <c r="R49" s="81"/>
      <c r="S49" s="93"/>
      <c r="T49" s="29"/>
      <c r="U49" s="29"/>
    </row>
    <row r="50" spans="1:21" s="238" customFormat="1" ht="13.2" x14ac:dyDescent="0.25">
      <c r="A50" s="308" t="s">
        <v>76</v>
      </c>
      <c r="B50" s="309" t="s">
        <v>77</v>
      </c>
      <c r="C50" s="309" t="s">
        <v>78</v>
      </c>
      <c r="D50" s="310"/>
      <c r="E50" s="311">
        <f>SUM(F50:P50)</f>
        <v>0</v>
      </c>
      <c r="F50" s="312">
        <f>F51+F52+F53</f>
        <v>0</v>
      </c>
      <c r="G50" s="313">
        <f>G51+G52+G53</f>
        <v>0</v>
      </c>
      <c r="H50" s="313">
        <f t="shared" ref="H50:P50" si="30">H51+H52+H53</f>
        <v>0</v>
      </c>
      <c r="I50" s="313">
        <f t="shared" si="30"/>
        <v>0</v>
      </c>
      <c r="J50" s="313">
        <f t="shared" si="30"/>
        <v>0</v>
      </c>
      <c r="K50" s="313">
        <f t="shared" si="30"/>
        <v>0</v>
      </c>
      <c r="L50" s="313">
        <f t="shared" si="30"/>
        <v>0</v>
      </c>
      <c r="M50" s="313">
        <f t="shared" si="30"/>
        <v>0</v>
      </c>
      <c r="N50" s="313">
        <f t="shared" si="30"/>
        <v>0</v>
      </c>
      <c r="O50" s="313">
        <f t="shared" si="30"/>
        <v>0</v>
      </c>
      <c r="P50" s="313">
        <f t="shared" si="30"/>
        <v>0</v>
      </c>
      <c r="Q50" s="315"/>
      <c r="R50" s="316"/>
      <c r="S50" s="317" t="s">
        <v>21</v>
      </c>
      <c r="T50" s="318"/>
      <c r="U50" s="318"/>
    </row>
    <row r="51" spans="1:21" ht="26.4" x14ac:dyDescent="0.25">
      <c r="A51" s="100" t="s">
        <v>79</v>
      </c>
      <c r="B51" s="36" t="s">
        <v>80</v>
      </c>
      <c r="C51" s="36" t="s">
        <v>81</v>
      </c>
      <c r="D51" s="82"/>
      <c r="E51" s="87">
        <f>SUM(F51:P51)</f>
        <v>0</v>
      </c>
      <c r="F51" s="279"/>
      <c r="G51" s="280"/>
      <c r="H51" s="280"/>
      <c r="I51" s="280"/>
      <c r="J51" s="280"/>
      <c r="K51" s="280"/>
      <c r="L51" s="280"/>
      <c r="M51" s="280"/>
      <c r="N51" s="280"/>
      <c r="O51" s="280"/>
      <c r="P51" s="281"/>
      <c r="Q51" s="285"/>
      <c r="R51" s="81"/>
      <c r="S51" s="93" t="s">
        <v>21</v>
      </c>
      <c r="T51" s="29"/>
      <c r="U51" s="29"/>
    </row>
    <row r="52" spans="1:21" ht="39.6" x14ac:dyDescent="0.25">
      <c r="A52" s="100" t="s">
        <v>82</v>
      </c>
      <c r="B52" s="36" t="s">
        <v>83</v>
      </c>
      <c r="C52" s="36" t="s">
        <v>84</v>
      </c>
      <c r="D52" s="82"/>
      <c r="E52" s="87">
        <f t="shared" ref="E52:E53" si="31">SUM(F52:P52)</f>
        <v>0</v>
      </c>
      <c r="F52" s="279"/>
      <c r="G52" s="280"/>
      <c r="H52" s="280"/>
      <c r="I52" s="280"/>
      <c r="J52" s="280"/>
      <c r="K52" s="280"/>
      <c r="L52" s="280"/>
      <c r="M52" s="280"/>
      <c r="N52" s="280"/>
      <c r="O52" s="280"/>
      <c r="P52" s="281"/>
      <c r="Q52" s="285"/>
      <c r="R52" s="81"/>
      <c r="S52" s="93" t="s">
        <v>21</v>
      </c>
      <c r="T52" s="29"/>
      <c r="U52" s="29"/>
    </row>
    <row r="53" spans="1:21" ht="26.4" x14ac:dyDescent="0.25">
      <c r="A53" s="100" t="s">
        <v>85</v>
      </c>
      <c r="B53" s="36" t="s">
        <v>86</v>
      </c>
      <c r="C53" s="36" t="s">
        <v>87</v>
      </c>
      <c r="D53" s="82"/>
      <c r="E53" s="87">
        <f t="shared" si="31"/>
        <v>0</v>
      </c>
      <c r="F53" s="279"/>
      <c r="G53" s="280"/>
      <c r="H53" s="280"/>
      <c r="I53" s="280"/>
      <c r="J53" s="280"/>
      <c r="K53" s="280"/>
      <c r="L53" s="280"/>
      <c r="M53" s="280"/>
      <c r="N53" s="280"/>
      <c r="O53" s="280"/>
      <c r="P53" s="281"/>
      <c r="Q53" s="285"/>
      <c r="R53" s="81"/>
      <c r="S53" s="93" t="s">
        <v>21</v>
      </c>
      <c r="T53" s="29"/>
      <c r="U53" s="29"/>
    </row>
    <row r="54" spans="1:21" s="238" customFormat="1" ht="13.2" x14ac:dyDescent="0.25">
      <c r="A54" s="330" t="s">
        <v>225</v>
      </c>
      <c r="B54" s="309" t="s">
        <v>226</v>
      </c>
      <c r="C54" s="309" t="s">
        <v>212</v>
      </c>
      <c r="D54" s="310"/>
      <c r="E54" s="311">
        <f>SUM(F54:P54)</f>
        <v>0</v>
      </c>
      <c r="F54" s="312">
        <f>F56+F57+F58+F59+F60+F61</f>
        <v>0</v>
      </c>
      <c r="G54" s="313">
        <f>G56+G57+G58+G59+G60+G61</f>
        <v>0</v>
      </c>
      <c r="H54" s="313">
        <f t="shared" ref="H54:P54" si="32">H56+H57+H58+H59+H60+H61</f>
        <v>0</v>
      </c>
      <c r="I54" s="313">
        <f t="shared" si="32"/>
        <v>0</v>
      </c>
      <c r="J54" s="313">
        <f t="shared" si="32"/>
        <v>0</v>
      </c>
      <c r="K54" s="313">
        <f t="shared" si="32"/>
        <v>0</v>
      </c>
      <c r="L54" s="313">
        <f t="shared" si="32"/>
        <v>0</v>
      </c>
      <c r="M54" s="313">
        <f t="shared" si="32"/>
        <v>0</v>
      </c>
      <c r="N54" s="313">
        <f t="shared" si="32"/>
        <v>0</v>
      </c>
      <c r="O54" s="313">
        <f t="shared" si="32"/>
        <v>0</v>
      </c>
      <c r="P54" s="313">
        <f t="shared" si="32"/>
        <v>0</v>
      </c>
      <c r="Q54" s="315"/>
      <c r="R54" s="316"/>
      <c r="S54" s="317"/>
      <c r="T54" s="318"/>
      <c r="U54" s="318"/>
    </row>
    <row r="55" spans="1:21" ht="13.2" x14ac:dyDescent="0.25">
      <c r="A55" s="101" t="s">
        <v>103</v>
      </c>
      <c r="B55" s="51"/>
      <c r="C55" s="51"/>
      <c r="D55" s="82"/>
      <c r="E55" s="87"/>
      <c r="F55" s="279"/>
      <c r="G55" s="280"/>
      <c r="H55" s="280"/>
      <c r="I55" s="280"/>
      <c r="J55" s="280"/>
      <c r="K55" s="280"/>
      <c r="L55" s="280"/>
      <c r="M55" s="280"/>
      <c r="N55" s="280"/>
      <c r="O55" s="280"/>
      <c r="P55" s="281"/>
      <c r="Q55" s="285"/>
      <c r="R55" s="81"/>
      <c r="S55" s="93"/>
      <c r="T55" s="29"/>
      <c r="U55" s="29"/>
    </row>
    <row r="56" spans="1:21" ht="13.2" x14ac:dyDescent="0.25">
      <c r="A56" s="101" t="s">
        <v>281</v>
      </c>
      <c r="B56" s="36" t="s">
        <v>228</v>
      </c>
      <c r="C56" s="36" t="s">
        <v>287</v>
      </c>
      <c r="D56" s="82"/>
      <c r="E56" s="87">
        <f t="shared" ref="E56:E61" si="33">SUM(F56:P56)</f>
        <v>0</v>
      </c>
      <c r="F56" s="279"/>
      <c r="G56" s="280"/>
      <c r="H56" s="280"/>
      <c r="I56" s="280"/>
      <c r="J56" s="280"/>
      <c r="K56" s="280"/>
      <c r="L56" s="280"/>
      <c r="M56" s="280"/>
      <c r="N56" s="280"/>
      <c r="O56" s="280"/>
      <c r="P56" s="281"/>
      <c r="Q56" s="285"/>
      <c r="R56" s="81"/>
      <c r="S56" s="93"/>
      <c r="T56" s="29"/>
      <c r="U56" s="29"/>
    </row>
    <row r="57" spans="1:21" ht="13.2" x14ac:dyDescent="0.25">
      <c r="A57" s="101" t="s">
        <v>282</v>
      </c>
      <c r="B57" s="36" t="s">
        <v>230</v>
      </c>
      <c r="C57" s="36" t="s">
        <v>288</v>
      </c>
      <c r="D57" s="82"/>
      <c r="E57" s="87">
        <f t="shared" si="33"/>
        <v>0</v>
      </c>
      <c r="F57" s="279"/>
      <c r="G57" s="280"/>
      <c r="H57" s="280"/>
      <c r="I57" s="280"/>
      <c r="J57" s="280"/>
      <c r="K57" s="280"/>
      <c r="L57" s="280"/>
      <c r="M57" s="280"/>
      <c r="N57" s="280"/>
      <c r="O57" s="280"/>
      <c r="P57" s="281"/>
      <c r="Q57" s="285"/>
      <c r="R57" s="81"/>
      <c r="S57" s="93"/>
      <c r="T57" s="29"/>
      <c r="U57" s="29"/>
    </row>
    <row r="58" spans="1:21" ht="26.4" x14ac:dyDescent="0.25">
      <c r="A58" s="101" t="s">
        <v>283</v>
      </c>
      <c r="B58" s="36" t="s">
        <v>232</v>
      </c>
      <c r="C58" s="36" t="s">
        <v>289</v>
      </c>
      <c r="D58" s="82"/>
      <c r="E58" s="87">
        <f t="shared" si="33"/>
        <v>0</v>
      </c>
      <c r="F58" s="279"/>
      <c r="G58" s="280"/>
      <c r="H58" s="280"/>
      <c r="I58" s="280"/>
      <c r="J58" s="280"/>
      <c r="K58" s="280"/>
      <c r="L58" s="280"/>
      <c r="M58" s="280"/>
      <c r="N58" s="280"/>
      <c r="O58" s="280"/>
      <c r="P58" s="281"/>
      <c r="Q58" s="285"/>
      <c r="R58" s="81"/>
      <c r="S58" s="93"/>
      <c r="T58" s="29"/>
      <c r="U58" s="29"/>
    </row>
    <row r="59" spans="1:21" ht="13.2" x14ac:dyDescent="0.25">
      <c r="A59" s="101" t="s">
        <v>227</v>
      </c>
      <c r="B59" s="36" t="s">
        <v>284</v>
      </c>
      <c r="C59" s="36" t="s">
        <v>233</v>
      </c>
      <c r="D59" s="82"/>
      <c r="E59" s="87">
        <f t="shared" si="33"/>
        <v>0</v>
      </c>
      <c r="F59" s="279"/>
      <c r="G59" s="280"/>
      <c r="H59" s="280"/>
      <c r="I59" s="280"/>
      <c r="J59" s="280"/>
      <c r="K59" s="280"/>
      <c r="L59" s="280"/>
      <c r="M59" s="280"/>
      <c r="N59" s="280"/>
      <c r="O59" s="280"/>
      <c r="P59" s="281"/>
      <c r="Q59" s="285"/>
      <c r="R59" s="81"/>
      <c r="S59" s="93"/>
      <c r="T59" s="29"/>
      <c r="U59" s="29"/>
    </row>
    <row r="60" spans="1:21" ht="19.5" customHeight="1" x14ac:dyDescent="0.25">
      <c r="A60" s="101" t="s">
        <v>229</v>
      </c>
      <c r="B60" s="36" t="s">
        <v>285</v>
      </c>
      <c r="C60" s="36" t="s">
        <v>234</v>
      </c>
      <c r="D60" s="82"/>
      <c r="E60" s="87">
        <f t="shared" si="33"/>
        <v>0</v>
      </c>
      <c r="F60" s="279"/>
      <c r="G60" s="280"/>
      <c r="H60" s="280"/>
      <c r="I60" s="280"/>
      <c r="J60" s="280"/>
      <c r="K60" s="280"/>
      <c r="L60" s="280"/>
      <c r="M60" s="280"/>
      <c r="N60" s="280"/>
      <c r="O60" s="280"/>
      <c r="P60" s="281"/>
      <c r="Q60" s="285"/>
      <c r="R60" s="81"/>
      <c r="S60" s="93"/>
      <c r="T60" s="29"/>
      <c r="U60" s="29"/>
    </row>
    <row r="61" spans="1:21" ht="39.6" x14ac:dyDescent="0.25">
      <c r="A61" s="101" t="s">
        <v>231</v>
      </c>
      <c r="B61" s="36" t="s">
        <v>286</v>
      </c>
      <c r="C61" s="36" t="s">
        <v>235</v>
      </c>
      <c r="D61" s="82"/>
      <c r="E61" s="87">
        <f t="shared" si="33"/>
        <v>0</v>
      </c>
      <c r="F61" s="279"/>
      <c r="G61" s="280"/>
      <c r="H61" s="280"/>
      <c r="I61" s="280"/>
      <c r="J61" s="280"/>
      <c r="K61" s="280"/>
      <c r="L61" s="280"/>
      <c r="M61" s="280"/>
      <c r="N61" s="280"/>
      <c r="O61" s="280"/>
      <c r="P61" s="281"/>
      <c r="Q61" s="285"/>
      <c r="R61" s="81"/>
      <c r="S61" s="93"/>
      <c r="T61" s="29"/>
      <c r="U61" s="29"/>
    </row>
    <row r="62" spans="1:21" s="238" customFormat="1" ht="13.2" x14ac:dyDescent="0.25">
      <c r="A62" s="308" t="s">
        <v>88</v>
      </c>
      <c r="B62" s="309" t="s">
        <v>89</v>
      </c>
      <c r="C62" s="309" t="s">
        <v>21</v>
      </c>
      <c r="D62" s="310"/>
      <c r="E62" s="311">
        <f>SUM(F62:P62)</f>
        <v>0</v>
      </c>
      <c r="F62" s="312">
        <f>F63</f>
        <v>0</v>
      </c>
      <c r="G62" s="313">
        <f>G63</f>
        <v>0</v>
      </c>
      <c r="H62" s="313">
        <f t="shared" ref="H62:P62" si="34">H63</f>
        <v>0</v>
      </c>
      <c r="I62" s="313">
        <f t="shared" si="34"/>
        <v>0</v>
      </c>
      <c r="J62" s="313">
        <f t="shared" si="34"/>
        <v>0</v>
      </c>
      <c r="K62" s="313">
        <f t="shared" si="34"/>
        <v>0</v>
      </c>
      <c r="L62" s="313">
        <f t="shared" si="34"/>
        <v>0</v>
      </c>
      <c r="M62" s="313">
        <f t="shared" si="34"/>
        <v>0</v>
      </c>
      <c r="N62" s="313">
        <f t="shared" si="34"/>
        <v>0</v>
      </c>
      <c r="O62" s="313">
        <f t="shared" si="34"/>
        <v>0</v>
      </c>
      <c r="P62" s="313">
        <f t="shared" si="34"/>
        <v>0</v>
      </c>
      <c r="Q62" s="315"/>
      <c r="R62" s="316"/>
      <c r="S62" s="317" t="s">
        <v>21</v>
      </c>
      <c r="T62" s="318"/>
      <c r="U62" s="318"/>
    </row>
    <row r="63" spans="1:21" ht="39.6" x14ac:dyDescent="0.25">
      <c r="A63" s="100" t="s">
        <v>90</v>
      </c>
      <c r="B63" s="36" t="s">
        <v>91</v>
      </c>
      <c r="C63" s="36" t="s">
        <v>92</v>
      </c>
      <c r="D63" s="82"/>
      <c r="E63" s="87">
        <f>SUM(F63:P63)</f>
        <v>0</v>
      </c>
      <c r="F63" s="279"/>
      <c r="G63" s="280"/>
      <c r="H63" s="280"/>
      <c r="I63" s="280"/>
      <c r="J63" s="280"/>
      <c r="K63" s="280"/>
      <c r="L63" s="280"/>
      <c r="M63" s="280"/>
      <c r="N63" s="280"/>
      <c r="O63" s="280"/>
      <c r="P63" s="281"/>
      <c r="Q63" s="285"/>
      <c r="R63" s="81"/>
      <c r="S63" s="93" t="s">
        <v>21</v>
      </c>
      <c r="T63" s="29"/>
      <c r="U63" s="29"/>
    </row>
    <row r="64" spans="1:21" s="238" customFormat="1" ht="15.6" x14ac:dyDescent="0.25">
      <c r="A64" s="308" t="s">
        <v>252</v>
      </c>
      <c r="B64" s="309" t="s">
        <v>93</v>
      </c>
      <c r="C64" s="309" t="s">
        <v>21</v>
      </c>
      <c r="D64" s="310"/>
      <c r="E64" s="311">
        <f>SUM(F64:P64)</f>
        <v>200000</v>
      </c>
      <c r="F64" s="312">
        <f>F65+F66+F67+F69</f>
        <v>200000</v>
      </c>
      <c r="G64" s="313">
        <f>G65+G66+G67+G69</f>
        <v>0</v>
      </c>
      <c r="H64" s="313">
        <f t="shared" ref="H64:P64" si="35">H65+H66+H67+H69</f>
        <v>0</v>
      </c>
      <c r="I64" s="313">
        <f t="shared" si="35"/>
        <v>0</v>
      </c>
      <c r="J64" s="313">
        <f t="shared" si="35"/>
        <v>0</v>
      </c>
      <c r="K64" s="313">
        <f t="shared" si="35"/>
        <v>0</v>
      </c>
      <c r="L64" s="313">
        <f t="shared" si="35"/>
        <v>0</v>
      </c>
      <c r="M64" s="313">
        <f t="shared" si="35"/>
        <v>0</v>
      </c>
      <c r="N64" s="313">
        <f t="shared" si="35"/>
        <v>0</v>
      </c>
      <c r="O64" s="313">
        <f t="shared" si="35"/>
        <v>0</v>
      </c>
      <c r="P64" s="313">
        <f t="shared" si="35"/>
        <v>0</v>
      </c>
      <c r="Q64" s="315"/>
      <c r="R64" s="316"/>
      <c r="S64" s="317"/>
      <c r="T64" s="318"/>
      <c r="U64" s="318"/>
    </row>
    <row r="65" spans="1:21" ht="39.6" x14ac:dyDescent="0.25">
      <c r="A65" s="100" t="s">
        <v>94</v>
      </c>
      <c r="B65" s="36" t="s">
        <v>95</v>
      </c>
      <c r="C65" s="36" t="s">
        <v>96</v>
      </c>
      <c r="D65" s="82"/>
      <c r="E65" s="87">
        <f>SUM(F65:P65)</f>
        <v>0</v>
      </c>
      <c r="F65" s="279"/>
      <c r="G65" s="280"/>
      <c r="H65" s="280"/>
      <c r="I65" s="280"/>
      <c r="J65" s="280"/>
      <c r="K65" s="280"/>
      <c r="L65" s="280"/>
      <c r="M65" s="280"/>
      <c r="N65" s="280"/>
      <c r="O65" s="280"/>
      <c r="P65" s="281"/>
      <c r="Q65" s="285"/>
      <c r="R65" s="81"/>
      <c r="S65" s="93"/>
      <c r="T65" s="29"/>
      <c r="U65" s="29"/>
    </row>
    <row r="66" spans="1:21" ht="32.25" customHeight="1" x14ac:dyDescent="0.25">
      <c r="A66" s="100" t="s">
        <v>97</v>
      </c>
      <c r="B66" s="36" t="s">
        <v>98</v>
      </c>
      <c r="C66" s="36" t="s">
        <v>99</v>
      </c>
      <c r="D66" s="82"/>
      <c r="E66" s="87">
        <f t="shared" ref="E66:E71" si="36">SUM(F66:P66)</f>
        <v>0</v>
      </c>
      <c r="F66" s="279"/>
      <c r="G66" s="280"/>
      <c r="H66" s="280"/>
      <c r="I66" s="280"/>
      <c r="J66" s="280"/>
      <c r="K66" s="280"/>
      <c r="L66" s="280"/>
      <c r="M66" s="280"/>
      <c r="N66" s="280"/>
      <c r="O66" s="280"/>
      <c r="P66" s="281"/>
      <c r="Q66" s="285"/>
      <c r="R66" s="81"/>
      <c r="S66" s="93"/>
      <c r="T66" s="29"/>
      <c r="U66" s="29"/>
    </row>
    <row r="67" spans="1:21" ht="13.95" customHeight="1" x14ac:dyDescent="0.25">
      <c r="A67" s="103" t="s">
        <v>100</v>
      </c>
      <c r="B67" s="36" t="s">
        <v>101</v>
      </c>
      <c r="C67" s="36" t="s">
        <v>102</v>
      </c>
      <c r="D67" s="82"/>
      <c r="E67" s="87">
        <f t="shared" si="36"/>
        <v>200000</v>
      </c>
      <c r="F67" s="279">
        <v>200000</v>
      </c>
      <c r="G67" s="280"/>
      <c r="H67" s="280"/>
      <c r="I67" s="280"/>
      <c r="J67" s="280"/>
      <c r="K67" s="280"/>
      <c r="L67" s="280"/>
      <c r="M67" s="280"/>
      <c r="N67" s="280"/>
      <c r="O67" s="280"/>
      <c r="P67" s="281"/>
      <c r="Q67" s="285"/>
      <c r="R67" s="81"/>
      <c r="S67" s="93"/>
      <c r="T67" s="29"/>
      <c r="U67" s="29"/>
    </row>
    <row r="68" spans="1:21" ht="14.4" customHeight="1" x14ac:dyDescent="0.25">
      <c r="A68" s="107" t="s">
        <v>103</v>
      </c>
      <c r="B68" s="36"/>
      <c r="C68" s="36"/>
      <c r="D68" s="82"/>
      <c r="E68" s="87"/>
      <c r="F68" s="279"/>
      <c r="G68" s="280"/>
      <c r="H68" s="280"/>
      <c r="I68" s="280"/>
      <c r="J68" s="280"/>
      <c r="K68" s="280"/>
      <c r="L68" s="280"/>
      <c r="M68" s="280"/>
      <c r="N68" s="280"/>
      <c r="O68" s="280"/>
      <c r="P68" s="281"/>
      <c r="Q68" s="285"/>
      <c r="R68" s="81"/>
      <c r="S68" s="93"/>
      <c r="T68" s="29"/>
      <c r="U68" s="29"/>
    </row>
    <row r="69" spans="1:21" ht="13.95" customHeight="1" x14ac:dyDescent="0.25">
      <c r="A69" s="100" t="s">
        <v>104</v>
      </c>
      <c r="B69" s="36" t="s">
        <v>105</v>
      </c>
      <c r="C69" s="36" t="s">
        <v>106</v>
      </c>
      <c r="D69" s="82"/>
      <c r="E69" s="87">
        <f t="shared" si="36"/>
        <v>0</v>
      </c>
      <c r="F69" s="279">
        <f>F70+F71</f>
        <v>0</v>
      </c>
      <c r="G69" s="280">
        <f>G70+G71</f>
        <v>0</v>
      </c>
      <c r="H69" s="280">
        <f t="shared" ref="H69:P69" si="37">H70+H71</f>
        <v>0</v>
      </c>
      <c r="I69" s="280">
        <f t="shared" si="37"/>
        <v>0</v>
      </c>
      <c r="J69" s="280">
        <f t="shared" si="37"/>
        <v>0</v>
      </c>
      <c r="K69" s="280">
        <f t="shared" si="37"/>
        <v>0</v>
      </c>
      <c r="L69" s="280">
        <f t="shared" si="37"/>
        <v>0</v>
      </c>
      <c r="M69" s="280">
        <f t="shared" si="37"/>
        <v>0</v>
      </c>
      <c r="N69" s="280">
        <f t="shared" si="37"/>
        <v>0</v>
      </c>
      <c r="O69" s="280">
        <f t="shared" si="37"/>
        <v>0</v>
      </c>
      <c r="P69" s="280">
        <f t="shared" si="37"/>
        <v>0</v>
      </c>
      <c r="Q69" s="285"/>
      <c r="R69" s="81"/>
      <c r="S69" s="93"/>
      <c r="T69" s="29"/>
      <c r="U69" s="29"/>
    </row>
    <row r="70" spans="1:21" ht="37.950000000000003" customHeight="1" x14ac:dyDescent="0.25">
      <c r="A70" s="104" t="s">
        <v>107</v>
      </c>
      <c r="B70" s="36" t="s">
        <v>108</v>
      </c>
      <c r="C70" s="36" t="s">
        <v>109</v>
      </c>
      <c r="D70" s="82"/>
      <c r="E70" s="87">
        <f t="shared" si="36"/>
        <v>0</v>
      </c>
      <c r="F70" s="279"/>
      <c r="G70" s="280"/>
      <c r="H70" s="280"/>
      <c r="I70" s="280"/>
      <c r="J70" s="280"/>
      <c r="K70" s="280"/>
      <c r="L70" s="280"/>
      <c r="M70" s="280"/>
      <c r="N70" s="280"/>
      <c r="O70" s="280"/>
      <c r="P70" s="281"/>
      <c r="Q70" s="285"/>
      <c r="R70" s="81"/>
      <c r="S70" s="93"/>
      <c r="T70" s="29"/>
      <c r="U70" s="29"/>
    </row>
    <row r="71" spans="1:21" ht="26.4" customHeight="1" x14ac:dyDescent="0.25">
      <c r="A71" s="104" t="s">
        <v>110</v>
      </c>
      <c r="B71" s="36" t="s">
        <v>111</v>
      </c>
      <c r="C71" s="36" t="s">
        <v>112</v>
      </c>
      <c r="D71" s="82"/>
      <c r="E71" s="87">
        <f t="shared" si="36"/>
        <v>0</v>
      </c>
      <c r="F71" s="279"/>
      <c r="G71" s="280"/>
      <c r="H71" s="280"/>
      <c r="I71" s="280"/>
      <c r="J71" s="280"/>
      <c r="K71" s="280"/>
      <c r="L71" s="280"/>
      <c r="M71" s="280"/>
      <c r="N71" s="280"/>
      <c r="O71" s="280"/>
      <c r="P71" s="281"/>
      <c r="Q71" s="285"/>
      <c r="R71" s="81"/>
      <c r="S71" s="93"/>
      <c r="T71" s="29"/>
      <c r="U71" s="29"/>
    </row>
    <row r="72" spans="1:21" s="232" customFormat="1" ht="15.6" x14ac:dyDescent="0.25">
      <c r="A72" s="294" t="s">
        <v>253</v>
      </c>
      <c r="B72" s="295" t="s">
        <v>113</v>
      </c>
      <c r="C72" s="295" t="s">
        <v>114</v>
      </c>
      <c r="D72" s="296"/>
      <c r="E72" s="297">
        <f t="shared" ref="E72:E77" si="38">SUM(F72:P72)</f>
        <v>0</v>
      </c>
      <c r="F72" s="298">
        <f>F73+F74+F75</f>
        <v>0</v>
      </c>
      <c r="G72" s="299">
        <f>G73+G74+G75</f>
        <v>0</v>
      </c>
      <c r="H72" s="299">
        <f t="shared" ref="H72:P72" si="39">H73+H74+H75</f>
        <v>0</v>
      </c>
      <c r="I72" s="299">
        <f t="shared" si="39"/>
        <v>0</v>
      </c>
      <c r="J72" s="299">
        <f t="shared" si="39"/>
        <v>0</v>
      </c>
      <c r="K72" s="299">
        <f t="shared" si="39"/>
        <v>0</v>
      </c>
      <c r="L72" s="299">
        <f t="shared" si="39"/>
        <v>0</v>
      </c>
      <c r="M72" s="299">
        <f t="shared" si="39"/>
        <v>0</v>
      </c>
      <c r="N72" s="299">
        <f t="shared" si="39"/>
        <v>0</v>
      </c>
      <c r="O72" s="299">
        <f t="shared" si="39"/>
        <v>0</v>
      </c>
      <c r="P72" s="299">
        <f t="shared" si="39"/>
        <v>0</v>
      </c>
      <c r="Q72" s="301"/>
      <c r="R72" s="302"/>
      <c r="S72" s="303" t="s">
        <v>21</v>
      </c>
      <c r="T72" s="304"/>
      <c r="U72" s="304"/>
    </row>
    <row r="73" spans="1:21" ht="24" customHeight="1" x14ac:dyDescent="0.25">
      <c r="A73" s="99" t="s">
        <v>254</v>
      </c>
      <c r="B73" s="36" t="s">
        <v>115</v>
      </c>
      <c r="C73" s="36"/>
      <c r="D73" s="82"/>
      <c r="E73" s="87">
        <f t="shared" si="38"/>
        <v>0</v>
      </c>
      <c r="F73" s="279"/>
      <c r="G73" s="280"/>
      <c r="H73" s="280"/>
      <c r="I73" s="280"/>
      <c r="J73" s="280"/>
      <c r="K73" s="280"/>
      <c r="L73" s="280"/>
      <c r="M73" s="280"/>
      <c r="N73" s="280"/>
      <c r="O73" s="280"/>
      <c r="P73" s="281"/>
      <c r="Q73" s="285"/>
      <c r="R73" s="81"/>
      <c r="S73" s="93" t="s">
        <v>21</v>
      </c>
      <c r="T73" s="29"/>
      <c r="U73" s="29"/>
    </row>
    <row r="74" spans="1:21" ht="15.6" x14ac:dyDescent="0.25">
      <c r="A74" s="99" t="s">
        <v>255</v>
      </c>
      <c r="B74" s="36" t="s">
        <v>116</v>
      </c>
      <c r="C74" s="36"/>
      <c r="D74" s="82"/>
      <c r="E74" s="87">
        <f t="shared" si="38"/>
        <v>0</v>
      </c>
      <c r="F74" s="279"/>
      <c r="G74" s="280"/>
      <c r="H74" s="280"/>
      <c r="I74" s="280"/>
      <c r="J74" s="280"/>
      <c r="K74" s="280"/>
      <c r="L74" s="280"/>
      <c r="M74" s="280"/>
      <c r="N74" s="280"/>
      <c r="O74" s="280"/>
      <c r="P74" s="281"/>
      <c r="Q74" s="285"/>
      <c r="R74" s="81"/>
      <c r="S74" s="93" t="s">
        <v>21</v>
      </c>
      <c r="T74" s="29"/>
      <c r="U74" s="29"/>
    </row>
    <row r="75" spans="1:21" ht="15.6" x14ac:dyDescent="0.25">
      <c r="A75" s="99" t="s">
        <v>256</v>
      </c>
      <c r="B75" s="36" t="s">
        <v>117</v>
      </c>
      <c r="C75" s="36"/>
      <c r="D75" s="82"/>
      <c r="E75" s="87">
        <f t="shared" si="38"/>
        <v>0</v>
      </c>
      <c r="F75" s="279"/>
      <c r="G75" s="280"/>
      <c r="H75" s="280"/>
      <c r="I75" s="280"/>
      <c r="J75" s="280"/>
      <c r="K75" s="280"/>
      <c r="L75" s="280"/>
      <c r="M75" s="280"/>
      <c r="N75" s="280"/>
      <c r="O75" s="280"/>
      <c r="P75" s="281"/>
      <c r="Q75" s="285"/>
      <c r="R75" s="81"/>
      <c r="S75" s="93" t="s">
        <v>21</v>
      </c>
      <c r="T75" s="29"/>
      <c r="U75" s="29"/>
    </row>
    <row r="76" spans="1:21" s="232" customFormat="1" ht="15.6" x14ac:dyDescent="0.25">
      <c r="A76" s="294" t="s">
        <v>257</v>
      </c>
      <c r="B76" s="295" t="s">
        <v>118</v>
      </c>
      <c r="C76" s="295" t="s">
        <v>21</v>
      </c>
      <c r="D76" s="296"/>
      <c r="E76" s="297">
        <f t="shared" si="38"/>
        <v>36240.170000000006</v>
      </c>
      <c r="F76" s="298">
        <f>F77</f>
        <v>9658.99</v>
      </c>
      <c r="G76" s="299">
        <f>G77</f>
        <v>817.36</v>
      </c>
      <c r="H76" s="299">
        <f t="shared" ref="H76:P76" si="40">H77</f>
        <v>25761.91</v>
      </c>
      <c r="I76" s="299">
        <f t="shared" si="40"/>
        <v>0</v>
      </c>
      <c r="J76" s="299">
        <f t="shared" si="40"/>
        <v>1.91</v>
      </c>
      <c r="K76" s="299">
        <f t="shared" si="40"/>
        <v>0</v>
      </c>
      <c r="L76" s="299">
        <f t="shared" si="40"/>
        <v>0</v>
      </c>
      <c r="M76" s="299">
        <f t="shared" si="40"/>
        <v>0</v>
      </c>
      <c r="N76" s="299">
        <f t="shared" si="40"/>
        <v>0</v>
      </c>
      <c r="O76" s="299">
        <f t="shared" si="40"/>
        <v>0</v>
      </c>
      <c r="P76" s="299">
        <f t="shared" si="40"/>
        <v>0</v>
      </c>
      <c r="Q76" s="301"/>
      <c r="R76" s="302"/>
      <c r="S76" s="303" t="s">
        <v>21</v>
      </c>
      <c r="T76" s="304"/>
      <c r="U76" s="304"/>
    </row>
    <row r="77" spans="1:21" ht="26.4" customHeight="1" thickBot="1" x14ac:dyDescent="0.3">
      <c r="A77" s="108" t="s">
        <v>119</v>
      </c>
      <c r="B77" s="109" t="s">
        <v>120</v>
      </c>
      <c r="C77" s="109" t="s">
        <v>121</v>
      </c>
      <c r="D77" s="84"/>
      <c r="E77" s="95">
        <f t="shared" si="38"/>
        <v>36240.170000000006</v>
      </c>
      <c r="F77" s="290">
        <v>9658.99</v>
      </c>
      <c r="G77" s="291">
        <v>817.36</v>
      </c>
      <c r="H77" s="291">
        <v>25761.91</v>
      </c>
      <c r="I77" s="291"/>
      <c r="J77" s="291">
        <v>1.91</v>
      </c>
      <c r="K77" s="291"/>
      <c r="L77" s="291"/>
      <c r="M77" s="291"/>
      <c r="N77" s="291"/>
      <c r="O77" s="291"/>
      <c r="P77" s="292"/>
      <c r="Q77" s="293"/>
      <c r="R77" s="134"/>
      <c r="S77" s="135" t="s">
        <v>21</v>
      </c>
      <c r="T77" s="29"/>
      <c r="U77" s="29"/>
    </row>
    <row r="78" spans="1:21" ht="11.25" customHeight="1" x14ac:dyDescent="0.2">
      <c r="A78" s="31"/>
      <c r="B78" s="31"/>
      <c r="C78" s="31"/>
      <c r="D78" s="31"/>
      <c r="E78" s="31"/>
      <c r="N78" s="31"/>
      <c r="O78" s="31"/>
      <c r="P78" s="31"/>
      <c r="Q78" s="31"/>
      <c r="R78" s="31"/>
      <c r="S78" s="31"/>
    </row>
    <row r="79" spans="1:21" s="6" customFormat="1" ht="11.25" customHeight="1" x14ac:dyDescent="0.2">
      <c r="A79" s="53" t="s">
        <v>178</v>
      </c>
      <c r="B79" s="54"/>
      <c r="C79" s="54"/>
      <c r="D79" s="54"/>
      <c r="E79" s="56"/>
      <c r="N79" s="28"/>
      <c r="O79" s="26"/>
      <c r="P79" s="28"/>
      <c r="Q79" s="28"/>
      <c r="R79" s="28"/>
      <c r="S79" s="28"/>
    </row>
    <row r="80" spans="1:21" s="6" customFormat="1" ht="11.25" customHeight="1" x14ac:dyDescent="0.2">
      <c r="A80" s="53" t="s">
        <v>179</v>
      </c>
      <c r="B80" s="54"/>
      <c r="C80" s="54"/>
      <c r="D80" s="54"/>
      <c r="E80" s="56"/>
      <c r="N80" s="28"/>
      <c r="O80" s="26"/>
      <c r="P80" s="28"/>
      <c r="Q80" s="28"/>
      <c r="R80" s="28"/>
      <c r="S80" s="28"/>
    </row>
    <row r="81" spans="1:19" s="6" customFormat="1" ht="11.25" customHeight="1" x14ac:dyDescent="0.2">
      <c r="A81" s="53" t="s">
        <v>180</v>
      </c>
      <c r="B81" s="54"/>
      <c r="C81" s="54"/>
      <c r="D81" s="54"/>
      <c r="E81" s="56"/>
      <c r="N81" s="28"/>
      <c r="O81" s="26"/>
      <c r="P81" s="28"/>
      <c r="Q81" s="28"/>
      <c r="R81" s="28"/>
      <c r="S81" s="28"/>
    </row>
    <row r="82" spans="1:19" s="6" customFormat="1" ht="10.5" customHeight="1" x14ac:dyDescent="0.2">
      <c r="A82" s="53" t="s">
        <v>181</v>
      </c>
      <c r="B82" s="54"/>
      <c r="C82" s="54"/>
      <c r="D82" s="54"/>
      <c r="E82" s="56"/>
      <c r="N82" s="28"/>
      <c r="O82" s="26"/>
      <c r="P82" s="28"/>
      <c r="Q82" s="28"/>
      <c r="R82" s="28"/>
      <c r="S82" s="28"/>
    </row>
    <row r="83" spans="1:19" s="6" customFormat="1" ht="10.5" customHeight="1" x14ac:dyDescent="0.2">
      <c r="A83" s="53" t="s">
        <v>182</v>
      </c>
      <c r="B83" s="54"/>
      <c r="C83" s="54"/>
      <c r="D83" s="54"/>
      <c r="E83" s="56"/>
      <c r="N83" s="28"/>
      <c r="O83" s="26"/>
      <c r="P83" s="28"/>
      <c r="Q83" s="28"/>
      <c r="R83" s="28"/>
      <c r="S83" s="28"/>
    </row>
    <row r="84" spans="1:19" s="6" customFormat="1" ht="10.5" customHeight="1" x14ac:dyDescent="0.2">
      <c r="A84" s="53" t="s">
        <v>183</v>
      </c>
      <c r="B84" s="54"/>
      <c r="C84" s="54"/>
      <c r="D84" s="54"/>
      <c r="E84" s="56"/>
      <c r="N84" s="28"/>
      <c r="O84" s="26"/>
      <c r="P84" s="28"/>
      <c r="Q84" s="28"/>
      <c r="R84" s="28"/>
      <c r="S84" s="28"/>
    </row>
    <row r="85" spans="1:19" s="6" customFormat="1" ht="19.5" customHeight="1" x14ac:dyDescent="0.2">
      <c r="A85" s="459" t="s">
        <v>184</v>
      </c>
      <c r="B85" s="459"/>
      <c r="C85" s="459"/>
      <c r="D85" s="459"/>
      <c r="E85" s="459"/>
      <c r="N85" s="28"/>
      <c r="O85" s="26"/>
      <c r="P85" s="28"/>
      <c r="Q85" s="28"/>
      <c r="R85" s="28"/>
      <c r="S85" s="28"/>
    </row>
    <row r="86" spans="1:19" s="6" customFormat="1" ht="10.5" customHeight="1" x14ac:dyDescent="0.2">
      <c r="A86" s="53" t="s">
        <v>185</v>
      </c>
      <c r="B86" s="54"/>
      <c r="C86" s="54"/>
      <c r="D86" s="54"/>
      <c r="E86" s="56"/>
      <c r="N86" s="28"/>
      <c r="O86" s="26"/>
      <c r="P86" s="28"/>
      <c r="Q86" s="28"/>
      <c r="R86" s="28"/>
      <c r="S86" s="28"/>
    </row>
    <row r="87" spans="1:19" s="6" customFormat="1" ht="30" customHeight="1" x14ac:dyDescent="0.2">
      <c r="A87" s="459" t="s">
        <v>186</v>
      </c>
      <c r="B87" s="459"/>
      <c r="C87" s="459"/>
      <c r="D87" s="459"/>
      <c r="E87" s="459"/>
      <c r="N87" s="28"/>
      <c r="O87" s="26"/>
      <c r="P87" s="28"/>
      <c r="Q87" s="28"/>
      <c r="R87" s="28"/>
      <c r="S87" s="28"/>
    </row>
    <row r="88" spans="1:19" s="6" customFormat="1" ht="19.5" customHeight="1" x14ac:dyDescent="0.2">
      <c r="A88" s="459" t="s">
        <v>187</v>
      </c>
      <c r="B88" s="459"/>
      <c r="C88" s="459"/>
      <c r="D88" s="459"/>
      <c r="E88" s="459"/>
      <c r="N88" s="28"/>
      <c r="O88" s="26"/>
      <c r="P88" s="28"/>
      <c r="Q88" s="28"/>
      <c r="R88" s="28"/>
      <c r="S88" s="28"/>
    </row>
    <row r="89" spans="1:19" s="6" customFormat="1" ht="30" customHeight="1" x14ac:dyDescent="0.2">
      <c r="A89" s="459" t="s">
        <v>188</v>
      </c>
      <c r="B89" s="459"/>
      <c r="C89" s="459"/>
      <c r="D89" s="459"/>
      <c r="E89" s="459"/>
      <c r="N89" s="28"/>
      <c r="O89" s="26"/>
      <c r="P89" s="28"/>
      <c r="Q89" s="28"/>
      <c r="R89" s="28"/>
      <c r="S89" s="28"/>
    </row>
    <row r="90" spans="1:19" s="6" customFormat="1" ht="23.25" customHeight="1" x14ac:dyDescent="0.2">
      <c r="A90" s="460" t="s">
        <v>189</v>
      </c>
      <c r="B90" s="460"/>
      <c r="C90" s="460"/>
      <c r="D90" s="460"/>
      <c r="E90" s="460"/>
      <c r="N90" s="28"/>
      <c r="O90" s="26"/>
      <c r="P90" s="28"/>
      <c r="Q90" s="28"/>
      <c r="R90" s="28"/>
      <c r="S90" s="28"/>
    </row>
    <row r="91" spans="1:19" s="6" customFormat="1" ht="11.25" customHeight="1" x14ac:dyDescent="0.2">
      <c r="A91" s="53" t="s">
        <v>190</v>
      </c>
      <c r="B91" s="54"/>
      <c r="C91" s="54"/>
      <c r="D91" s="54"/>
      <c r="E91" s="56"/>
      <c r="N91" s="28"/>
      <c r="O91" s="26"/>
      <c r="P91" s="28"/>
      <c r="Q91" s="28"/>
      <c r="R91" s="28"/>
      <c r="S91" s="28"/>
    </row>
    <row r="92" spans="1:19" s="6" customFormat="1" ht="33" customHeight="1" x14ac:dyDescent="0.2">
      <c r="A92" s="459" t="s">
        <v>191</v>
      </c>
      <c r="B92" s="459"/>
      <c r="C92" s="459"/>
      <c r="D92" s="459"/>
      <c r="E92" s="459"/>
      <c r="N92" s="28"/>
      <c r="O92" s="26"/>
      <c r="P92" s="28"/>
      <c r="Q92" s="28"/>
      <c r="R92" s="28"/>
      <c r="S92" s="28"/>
    </row>
    <row r="93" spans="1:19" ht="3" customHeight="1" x14ac:dyDescent="0.2"/>
  </sheetData>
  <autoFilter ref="A11:U77"/>
  <mergeCells count="31">
    <mergeCell ref="C1:D1"/>
    <mergeCell ref="A6:E6"/>
    <mergeCell ref="O9:O10"/>
    <mergeCell ref="A92:E92"/>
    <mergeCell ref="A2:E2"/>
    <mergeCell ref="A3:E3"/>
    <mergeCell ref="A4:E4"/>
    <mergeCell ref="A85:E85"/>
    <mergeCell ref="A87:E87"/>
    <mergeCell ref="A88:E88"/>
    <mergeCell ref="A89:E89"/>
    <mergeCell ref="A90:E90"/>
    <mergeCell ref="A8:A10"/>
    <mergeCell ref="B8:B10"/>
    <mergeCell ref="C8:C10"/>
    <mergeCell ref="D8:D10"/>
    <mergeCell ref="K9:K10"/>
    <mergeCell ref="J3:J4"/>
    <mergeCell ref="F8:J8"/>
    <mergeCell ref="L8:M8"/>
    <mergeCell ref="J9:J10"/>
    <mergeCell ref="F9:F10"/>
    <mergeCell ref="G9:G10"/>
    <mergeCell ref="H9:H10"/>
    <mergeCell ref="I9:I10"/>
    <mergeCell ref="L9:L10"/>
    <mergeCell ref="S3:S4"/>
    <mergeCell ref="P8:S8"/>
    <mergeCell ref="S9:S10"/>
    <mergeCell ref="N9:N10"/>
    <mergeCell ref="M9:M10"/>
  </mergeCells>
  <pageMargins left="0.23622047244094491" right="0.23622047244094491" top="0.35433070866141736" bottom="0.35433070866141736" header="0.31496062992125984" footer="0.31496062992125984"/>
  <pageSetup paperSize="9" scale="83" fitToHeight="0" orientation="landscape" r:id="rId1"/>
  <headerFooter alignWithMargins="0"/>
  <rowBreaks count="1" manualBreakCount="1">
    <brk id="4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A93"/>
  <sheetViews>
    <sheetView view="pageBreakPreview" zoomScale="110" zoomScaleNormal="90" zoomScaleSheetLayoutView="110" zoomScalePageLayoutView="130" workbookViewId="0">
      <selection activeCell="A5" sqref="A5"/>
    </sheetView>
  </sheetViews>
  <sheetFormatPr defaultColWidth="0.88671875" defaultRowHeight="10.199999999999999" x14ac:dyDescent="0.2"/>
  <cols>
    <col min="1" max="1" width="79.33203125" style="34" customWidth="1"/>
    <col min="2" max="2" width="8.6640625" style="34" customWidth="1"/>
    <col min="3" max="3" width="14.6640625" style="34" customWidth="1"/>
    <col min="4" max="4" width="11.33203125" style="34" customWidth="1"/>
    <col min="5" max="5" width="13.44140625" style="34" customWidth="1"/>
    <col min="6" max="8" width="13.33203125" style="34" hidden="1" customWidth="1"/>
    <col min="9" max="16384" width="0.88671875" style="3"/>
  </cols>
  <sheetData>
    <row r="1" spans="1:14" ht="13.2" x14ac:dyDescent="0.25">
      <c r="A1" s="68"/>
      <c r="B1" s="68"/>
      <c r="C1" s="482"/>
      <c r="D1" s="482"/>
      <c r="E1" s="68"/>
      <c r="F1" s="68"/>
      <c r="G1" s="68"/>
      <c r="H1" s="68"/>
      <c r="I1" s="72"/>
      <c r="J1" s="72"/>
      <c r="K1" s="72"/>
      <c r="L1" s="72"/>
      <c r="M1" s="72"/>
      <c r="N1" s="72"/>
    </row>
    <row r="2" spans="1:14" ht="32.25" customHeight="1" x14ac:dyDescent="0.25">
      <c r="A2" s="492" t="s">
        <v>421</v>
      </c>
      <c r="B2" s="492"/>
      <c r="C2" s="492"/>
      <c r="D2" s="492"/>
      <c r="E2" s="492"/>
      <c r="F2" s="492"/>
      <c r="G2" s="492"/>
      <c r="H2" s="69"/>
      <c r="I2" s="72"/>
      <c r="J2" s="72"/>
      <c r="K2" s="72"/>
      <c r="L2" s="72"/>
      <c r="M2" s="72"/>
      <c r="N2" s="72"/>
    </row>
    <row r="3" spans="1:14" ht="15.6" x14ac:dyDescent="0.25">
      <c r="A3" s="483" t="s">
        <v>422</v>
      </c>
      <c r="B3" s="483"/>
      <c r="C3" s="483"/>
      <c r="D3" s="483"/>
      <c r="E3" s="483"/>
      <c r="F3" s="483"/>
      <c r="G3" s="483"/>
      <c r="H3" s="491"/>
      <c r="I3" s="72"/>
      <c r="J3" s="72"/>
      <c r="K3" s="72"/>
      <c r="L3" s="72"/>
      <c r="M3" s="72"/>
      <c r="N3" s="72"/>
    </row>
    <row r="4" spans="1:14" ht="15.75" customHeight="1" x14ac:dyDescent="0.25">
      <c r="A4" s="482" t="s">
        <v>433</v>
      </c>
      <c r="B4" s="482"/>
      <c r="C4" s="482"/>
      <c r="D4" s="482"/>
      <c r="E4" s="482"/>
      <c r="F4" s="482"/>
      <c r="G4" s="482"/>
      <c r="H4" s="491"/>
      <c r="I4" s="72"/>
      <c r="J4" s="72"/>
      <c r="K4" s="72"/>
      <c r="L4" s="72"/>
      <c r="M4" s="72"/>
      <c r="N4" s="72"/>
    </row>
    <row r="5" spans="1:14" ht="13.2" x14ac:dyDescent="0.25">
      <c r="A5" s="68"/>
      <c r="B5" s="68"/>
      <c r="C5" s="68"/>
      <c r="D5" s="68"/>
      <c r="E5" s="68"/>
      <c r="F5" s="68"/>
      <c r="G5" s="68"/>
      <c r="H5" s="68"/>
      <c r="I5" s="72"/>
      <c r="J5" s="72"/>
      <c r="K5" s="72"/>
      <c r="L5" s="72"/>
      <c r="M5" s="72"/>
      <c r="N5" s="72"/>
    </row>
    <row r="6" spans="1:14" ht="13.2" x14ac:dyDescent="0.25">
      <c r="A6" s="483" t="s">
        <v>19</v>
      </c>
      <c r="B6" s="483"/>
      <c r="C6" s="483"/>
      <c r="D6" s="483"/>
      <c r="E6" s="483"/>
      <c r="F6" s="483"/>
      <c r="G6" s="483"/>
      <c r="H6" s="483"/>
      <c r="I6" s="72"/>
      <c r="J6" s="72"/>
      <c r="K6" s="72"/>
      <c r="L6" s="72"/>
      <c r="M6" s="72"/>
      <c r="N6" s="72"/>
    </row>
    <row r="7" spans="1:14" ht="13.8" thickBot="1" x14ac:dyDescent="0.3">
      <c r="A7" s="68"/>
      <c r="B7" s="68"/>
      <c r="C7" s="68"/>
      <c r="D7" s="68"/>
      <c r="E7" s="68"/>
      <c r="F7" s="68"/>
      <c r="G7" s="68"/>
      <c r="H7" s="68"/>
      <c r="I7" s="72"/>
      <c r="J7" s="72"/>
      <c r="K7" s="72"/>
      <c r="L7" s="72"/>
      <c r="M7" s="72"/>
      <c r="N7" s="72"/>
    </row>
    <row r="8" spans="1:14" ht="13.2" x14ac:dyDescent="0.25">
      <c r="A8" s="485" t="s">
        <v>0</v>
      </c>
      <c r="B8" s="472" t="s">
        <v>1</v>
      </c>
      <c r="C8" s="472" t="s">
        <v>247</v>
      </c>
      <c r="D8" s="472" t="s">
        <v>302</v>
      </c>
      <c r="E8" s="489" t="s">
        <v>6</v>
      </c>
      <c r="F8" s="484"/>
      <c r="G8" s="484"/>
      <c r="H8" s="490"/>
      <c r="I8" s="72"/>
      <c r="J8" s="72"/>
      <c r="K8" s="72"/>
      <c r="L8" s="72"/>
      <c r="M8" s="72"/>
      <c r="N8" s="72"/>
    </row>
    <row r="9" spans="1:14" ht="11.25" customHeight="1" x14ac:dyDescent="0.25">
      <c r="A9" s="486"/>
      <c r="B9" s="488"/>
      <c r="C9" s="488"/>
      <c r="D9" s="488"/>
      <c r="E9" s="94" t="s">
        <v>241</v>
      </c>
      <c r="F9" s="21" t="s">
        <v>303</v>
      </c>
      <c r="G9" s="21" t="s">
        <v>303</v>
      </c>
      <c r="H9" s="471" t="s">
        <v>5</v>
      </c>
      <c r="I9" s="72"/>
      <c r="J9" s="72"/>
      <c r="K9" s="72"/>
      <c r="L9" s="72"/>
      <c r="M9" s="72"/>
      <c r="N9" s="72"/>
    </row>
    <row r="10" spans="1:14" ht="39" customHeight="1" x14ac:dyDescent="0.25">
      <c r="A10" s="487"/>
      <c r="B10" s="473"/>
      <c r="C10" s="473"/>
      <c r="D10" s="473"/>
      <c r="E10" s="120" t="s">
        <v>2</v>
      </c>
      <c r="F10" s="79" t="s">
        <v>3</v>
      </c>
      <c r="G10" s="79" t="s">
        <v>4</v>
      </c>
      <c r="H10" s="471"/>
      <c r="I10" s="72"/>
      <c r="J10" s="72"/>
      <c r="K10" s="72"/>
      <c r="L10" s="72"/>
      <c r="M10" s="72"/>
      <c r="N10" s="72"/>
    </row>
    <row r="11" spans="1:14" ht="13.8" thickBot="1" x14ac:dyDescent="0.3">
      <c r="A11" s="110" t="s">
        <v>7</v>
      </c>
      <c r="B11" s="80" t="s">
        <v>8</v>
      </c>
      <c r="C11" s="80" t="s">
        <v>9</v>
      </c>
      <c r="D11" s="80" t="s">
        <v>10</v>
      </c>
      <c r="E11" s="121" t="s">
        <v>11</v>
      </c>
      <c r="F11" s="86" t="s">
        <v>12</v>
      </c>
      <c r="G11" s="86" t="s">
        <v>13</v>
      </c>
      <c r="H11" s="122" t="s">
        <v>14</v>
      </c>
      <c r="I11" s="72"/>
      <c r="J11" s="72"/>
      <c r="K11" s="72"/>
      <c r="L11" s="72"/>
      <c r="M11" s="72"/>
      <c r="N11" s="72"/>
    </row>
    <row r="12" spans="1:14" ht="15.6" x14ac:dyDescent="0.25">
      <c r="A12" s="111" t="s">
        <v>248</v>
      </c>
      <c r="B12" s="36" t="s">
        <v>20</v>
      </c>
      <c r="C12" s="36" t="s">
        <v>21</v>
      </c>
      <c r="D12" s="82" t="s">
        <v>21</v>
      </c>
      <c r="E12" s="89">
        <v>733008.46</v>
      </c>
      <c r="F12" s="90"/>
      <c r="G12" s="90"/>
      <c r="H12" s="91"/>
      <c r="I12" s="72"/>
      <c r="J12" s="72"/>
      <c r="K12" s="72"/>
      <c r="L12" s="72"/>
      <c r="M12" s="72"/>
      <c r="N12" s="72"/>
    </row>
    <row r="13" spans="1:14" ht="15.6" x14ac:dyDescent="0.25">
      <c r="A13" s="111" t="s">
        <v>249</v>
      </c>
      <c r="B13" s="36" t="s">
        <v>22</v>
      </c>
      <c r="C13" s="36" t="s">
        <v>21</v>
      </c>
      <c r="D13" s="82" t="s">
        <v>21</v>
      </c>
      <c r="E13" s="92">
        <f>E14+E12-E32</f>
        <v>675528.46</v>
      </c>
      <c r="F13" s="81"/>
      <c r="G13" s="81"/>
      <c r="H13" s="93"/>
      <c r="I13" s="72"/>
      <c r="J13" s="72"/>
      <c r="K13" s="72"/>
      <c r="L13" s="72"/>
      <c r="M13" s="72"/>
      <c r="N13" s="72"/>
    </row>
    <row r="14" spans="1:14" s="232" customFormat="1" ht="13.2" x14ac:dyDescent="0.25">
      <c r="A14" s="332" t="s">
        <v>23</v>
      </c>
      <c r="B14" s="295" t="s">
        <v>24</v>
      </c>
      <c r="C14" s="295"/>
      <c r="D14" s="296"/>
      <c r="E14" s="333">
        <f>E15+E17+E20+E22+E26+E28</f>
        <v>7100000</v>
      </c>
      <c r="F14" s="302"/>
      <c r="G14" s="302"/>
      <c r="H14" s="303"/>
      <c r="I14" s="334"/>
      <c r="J14" s="334"/>
      <c r="K14" s="334"/>
      <c r="L14" s="334"/>
      <c r="M14" s="334"/>
      <c r="N14" s="334"/>
    </row>
    <row r="15" spans="1:14" s="238" customFormat="1" ht="26.4" x14ac:dyDescent="0.25">
      <c r="A15" s="330" t="s">
        <v>250</v>
      </c>
      <c r="B15" s="309" t="s">
        <v>25</v>
      </c>
      <c r="C15" s="309" t="s">
        <v>26</v>
      </c>
      <c r="D15" s="310"/>
      <c r="E15" s="335">
        <f>E16</f>
        <v>7100000</v>
      </c>
      <c r="F15" s="316"/>
      <c r="G15" s="316"/>
      <c r="H15" s="317"/>
      <c r="I15" s="336"/>
      <c r="J15" s="336"/>
      <c r="K15" s="336"/>
      <c r="L15" s="336"/>
      <c r="M15" s="336"/>
      <c r="N15" s="336"/>
    </row>
    <row r="16" spans="1:14" ht="13.2" x14ac:dyDescent="0.25">
      <c r="A16" s="112" t="s">
        <v>27</v>
      </c>
      <c r="B16" s="36" t="s">
        <v>207</v>
      </c>
      <c r="C16" s="36"/>
      <c r="D16" s="82"/>
      <c r="E16" s="92">
        <v>7100000</v>
      </c>
      <c r="F16" s="81"/>
      <c r="G16" s="81"/>
      <c r="H16" s="93"/>
      <c r="I16" s="72"/>
      <c r="J16" s="72"/>
      <c r="K16" s="72"/>
      <c r="L16" s="72"/>
      <c r="M16" s="72"/>
      <c r="N16" s="72"/>
    </row>
    <row r="17" spans="1:14" s="238" customFormat="1" ht="13.2" x14ac:dyDescent="0.25">
      <c r="A17" s="337" t="s">
        <v>28</v>
      </c>
      <c r="B17" s="309" t="s">
        <v>29</v>
      </c>
      <c r="C17" s="309" t="s">
        <v>30</v>
      </c>
      <c r="D17" s="310"/>
      <c r="E17" s="335">
        <f>E18+E19</f>
        <v>0</v>
      </c>
      <c r="F17" s="316"/>
      <c r="G17" s="316"/>
      <c r="H17" s="317"/>
      <c r="I17" s="336"/>
      <c r="J17" s="336"/>
      <c r="K17" s="336"/>
      <c r="L17" s="336"/>
      <c r="M17" s="336"/>
      <c r="N17" s="336"/>
    </row>
    <row r="18" spans="1:14" ht="40.200000000000003" customHeight="1" x14ac:dyDescent="0.25">
      <c r="A18" s="101" t="s">
        <v>208</v>
      </c>
      <c r="B18" s="36" t="s">
        <v>31</v>
      </c>
      <c r="C18" s="36" t="s">
        <v>30</v>
      </c>
      <c r="D18" s="82"/>
      <c r="E18" s="92"/>
      <c r="F18" s="81"/>
      <c r="G18" s="81"/>
      <c r="H18" s="93"/>
      <c r="I18" s="72"/>
      <c r="J18" s="72"/>
      <c r="K18" s="72"/>
      <c r="L18" s="72"/>
      <c r="M18" s="72"/>
      <c r="N18" s="72"/>
    </row>
    <row r="19" spans="1:14" ht="26.4" x14ac:dyDescent="0.25">
      <c r="A19" s="101" t="s">
        <v>209</v>
      </c>
      <c r="B19" s="36" t="s">
        <v>210</v>
      </c>
      <c r="C19" s="36" t="s">
        <v>30</v>
      </c>
      <c r="D19" s="82"/>
      <c r="E19" s="92"/>
      <c r="F19" s="81"/>
      <c r="G19" s="81"/>
      <c r="H19" s="93"/>
      <c r="I19" s="72"/>
      <c r="J19" s="72"/>
      <c r="K19" s="72"/>
      <c r="L19" s="72"/>
      <c r="M19" s="72"/>
      <c r="N19" s="72"/>
    </row>
    <row r="20" spans="1:14" s="238" customFormat="1" ht="13.2" x14ac:dyDescent="0.25">
      <c r="A20" s="337" t="s">
        <v>32</v>
      </c>
      <c r="B20" s="309" t="s">
        <v>33</v>
      </c>
      <c r="C20" s="309" t="s">
        <v>34</v>
      </c>
      <c r="D20" s="310"/>
      <c r="E20" s="335">
        <f>E21</f>
        <v>0</v>
      </c>
      <c r="F20" s="316"/>
      <c r="G20" s="316"/>
      <c r="H20" s="317"/>
      <c r="I20" s="336"/>
      <c r="J20" s="336"/>
      <c r="K20" s="336"/>
      <c r="L20" s="336"/>
      <c r="M20" s="336"/>
      <c r="N20" s="336"/>
    </row>
    <row r="21" spans="1:14" ht="13.2" x14ac:dyDescent="0.25">
      <c r="A21" s="112" t="s">
        <v>27</v>
      </c>
      <c r="B21" s="36" t="s">
        <v>211</v>
      </c>
      <c r="C21" s="36" t="s">
        <v>34</v>
      </c>
      <c r="D21" s="82"/>
      <c r="E21" s="92"/>
      <c r="F21" s="81"/>
      <c r="G21" s="81"/>
      <c r="H21" s="93"/>
      <c r="I21" s="72"/>
      <c r="J21" s="72"/>
      <c r="K21" s="72"/>
      <c r="L21" s="72"/>
      <c r="M21" s="72"/>
      <c r="N21" s="72"/>
    </row>
    <row r="22" spans="1:14" s="241" customFormat="1" ht="13.2" x14ac:dyDescent="0.25">
      <c r="A22" s="337" t="s">
        <v>35</v>
      </c>
      <c r="B22" s="320" t="s">
        <v>36</v>
      </c>
      <c r="C22" s="320" t="s">
        <v>37</v>
      </c>
      <c r="D22" s="321"/>
      <c r="E22" s="311">
        <f>E24+E25</f>
        <v>0</v>
      </c>
      <c r="F22" s="326"/>
      <c r="G22" s="326"/>
      <c r="H22" s="327"/>
      <c r="I22" s="338"/>
      <c r="J22" s="338"/>
      <c r="K22" s="338"/>
      <c r="L22" s="338"/>
      <c r="M22" s="338"/>
      <c r="N22" s="338"/>
    </row>
    <row r="23" spans="1:14" s="7" customFormat="1" ht="13.2" x14ac:dyDescent="0.25">
      <c r="A23" s="101" t="s">
        <v>27</v>
      </c>
      <c r="B23" s="36"/>
      <c r="C23" s="36"/>
      <c r="D23" s="85"/>
      <c r="E23" s="87"/>
      <c r="F23" s="74"/>
      <c r="G23" s="74"/>
      <c r="H23" s="88"/>
      <c r="I23" s="75"/>
      <c r="J23" s="75"/>
      <c r="K23" s="75"/>
      <c r="L23" s="75"/>
      <c r="M23" s="75"/>
      <c r="N23" s="75"/>
    </row>
    <row r="24" spans="1:14" s="7" customFormat="1" ht="13.2" x14ac:dyDescent="0.25">
      <c r="A24" s="102" t="s">
        <v>41</v>
      </c>
      <c r="B24" s="36" t="s">
        <v>276</v>
      </c>
      <c r="C24" s="36" t="s">
        <v>37</v>
      </c>
      <c r="D24" s="85"/>
      <c r="E24" s="87"/>
      <c r="F24" s="74"/>
      <c r="G24" s="74"/>
      <c r="H24" s="88"/>
      <c r="I24" s="75"/>
      <c r="J24" s="75"/>
      <c r="K24" s="75"/>
      <c r="L24" s="75"/>
      <c r="M24" s="75"/>
      <c r="N24" s="75"/>
    </row>
    <row r="25" spans="1:14" s="7" customFormat="1" ht="13.2" x14ac:dyDescent="0.25">
      <c r="A25" s="102" t="s">
        <v>42</v>
      </c>
      <c r="B25" s="36" t="s">
        <v>277</v>
      </c>
      <c r="C25" s="36" t="s">
        <v>37</v>
      </c>
      <c r="D25" s="85"/>
      <c r="E25" s="87"/>
      <c r="F25" s="74"/>
      <c r="G25" s="74"/>
      <c r="H25" s="88"/>
      <c r="I25" s="75"/>
      <c r="J25" s="75"/>
      <c r="K25" s="75"/>
      <c r="L25" s="75"/>
      <c r="M25" s="75"/>
      <c r="N25" s="75"/>
    </row>
    <row r="26" spans="1:14" s="238" customFormat="1" ht="13.2" x14ac:dyDescent="0.25">
      <c r="A26" s="337" t="s">
        <v>38</v>
      </c>
      <c r="B26" s="320" t="s">
        <v>39</v>
      </c>
      <c r="C26" s="320" t="s">
        <v>40</v>
      </c>
      <c r="D26" s="339"/>
      <c r="E26" s="311"/>
      <c r="F26" s="326"/>
      <c r="G26" s="326"/>
      <c r="H26" s="327"/>
      <c r="I26" s="336"/>
      <c r="J26" s="336"/>
      <c r="K26" s="336"/>
      <c r="L26" s="336"/>
      <c r="M26" s="336"/>
      <c r="N26" s="336"/>
    </row>
    <row r="27" spans="1:14" ht="13.2" x14ac:dyDescent="0.25">
      <c r="A27" s="102" t="s">
        <v>27</v>
      </c>
      <c r="B27" s="40"/>
      <c r="C27" s="36"/>
      <c r="D27" s="82"/>
      <c r="E27" s="92"/>
      <c r="F27" s="81"/>
      <c r="G27" s="81"/>
      <c r="H27" s="93"/>
      <c r="I27" s="72"/>
      <c r="J27" s="72"/>
      <c r="K27" s="72"/>
      <c r="L27" s="72"/>
      <c r="M27" s="72"/>
      <c r="N27" s="72"/>
    </row>
    <row r="28" spans="1:14" s="241" customFormat="1" ht="13.2" x14ac:dyDescent="0.25">
      <c r="A28" s="337" t="s">
        <v>43</v>
      </c>
      <c r="B28" s="320" t="s">
        <v>44</v>
      </c>
      <c r="C28" s="320"/>
      <c r="D28" s="321"/>
      <c r="E28" s="311">
        <f>E30</f>
        <v>0</v>
      </c>
      <c r="F28" s="326"/>
      <c r="G28" s="326"/>
      <c r="H28" s="327"/>
      <c r="I28" s="338"/>
      <c r="J28" s="338"/>
      <c r="K28" s="338"/>
      <c r="L28" s="338"/>
      <c r="M28" s="338"/>
      <c r="N28" s="338"/>
    </row>
    <row r="29" spans="1:14" s="7" customFormat="1" ht="13.2" x14ac:dyDescent="0.25">
      <c r="A29" s="101" t="s">
        <v>27</v>
      </c>
      <c r="B29" s="36"/>
      <c r="C29" s="36"/>
      <c r="D29" s="85"/>
      <c r="E29" s="87"/>
      <c r="F29" s="74"/>
      <c r="G29" s="74"/>
      <c r="H29" s="88"/>
      <c r="I29" s="75"/>
      <c r="J29" s="75"/>
      <c r="K29" s="75"/>
      <c r="L29" s="75"/>
      <c r="M29" s="75"/>
      <c r="N29" s="75"/>
    </row>
    <row r="30" spans="1:14" ht="15.6" x14ac:dyDescent="0.25">
      <c r="A30" s="106" t="s">
        <v>251</v>
      </c>
      <c r="B30" s="36" t="s">
        <v>45</v>
      </c>
      <c r="C30" s="36" t="s">
        <v>21</v>
      </c>
      <c r="D30" s="82"/>
      <c r="E30" s="92">
        <f>E31</f>
        <v>0</v>
      </c>
      <c r="F30" s="81"/>
      <c r="G30" s="81"/>
      <c r="H30" s="93"/>
      <c r="I30" s="72"/>
      <c r="J30" s="72"/>
      <c r="K30" s="72"/>
      <c r="L30" s="72"/>
      <c r="M30" s="72"/>
      <c r="N30" s="72"/>
    </row>
    <row r="31" spans="1:14" ht="26.4" x14ac:dyDescent="0.25">
      <c r="A31" s="101" t="s">
        <v>198</v>
      </c>
      <c r="B31" s="36" t="s">
        <v>46</v>
      </c>
      <c r="C31" s="36" t="s">
        <v>47</v>
      </c>
      <c r="D31" s="82"/>
      <c r="E31" s="92"/>
      <c r="F31" s="81"/>
      <c r="G31" s="81"/>
      <c r="H31" s="93" t="s">
        <v>21</v>
      </c>
      <c r="I31" s="72"/>
      <c r="J31" s="72"/>
      <c r="K31" s="72"/>
      <c r="L31" s="72"/>
      <c r="M31" s="72"/>
      <c r="N31" s="72"/>
    </row>
    <row r="32" spans="1:14" s="232" customFormat="1" ht="13.2" x14ac:dyDescent="0.25">
      <c r="A32" s="332" t="s">
        <v>48</v>
      </c>
      <c r="B32" s="295" t="s">
        <v>49</v>
      </c>
      <c r="C32" s="295" t="s">
        <v>21</v>
      </c>
      <c r="D32" s="296"/>
      <c r="E32" s="333">
        <f>E33+E43+E50+E64+E54+E62</f>
        <v>7157480</v>
      </c>
      <c r="F32" s="302"/>
      <c r="G32" s="302"/>
      <c r="H32" s="303"/>
      <c r="I32" s="334"/>
      <c r="J32" s="334"/>
      <c r="K32" s="334"/>
      <c r="L32" s="334"/>
      <c r="M32" s="334"/>
      <c r="N32" s="334"/>
    </row>
    <row r="33" spans="1:27" s="238" customFormat="1" ht="26.4" x14ac:dyDescent="0.25">
      <c r="A33" s="340" t="s">
        <v>50</v>
      </c>
      <c r="B33" s="309" t="s">
        <v>51</v>
      </c>
      <c r="C33" s="309" t="s">
        <v>21</v>
      </c>
      <c r="D33" s="310"/>
      <c r="E33" s="335">
        <f>E34+E35+E36+E37+E40</f>
        <v>2190000</v>
      </c>
      <c r="F33" s="316"/>
      <c r="G33" s="316"/>
      <c r="H33" s="317" t="s">
        <v>21</v>
      </c>
      <c r="I33" s="336"/>
      <c r="J33" s="336"/>
      <c r="K33" s="336"/>
      <c r="L33" s="336"/>
      <c r="M33" s="336"/>
      <c r="N33" s="336"/>
    </row>
    <row r="34" spans="1:27" ht="26.4" x14ac:dyDescent="0.25">
      <c r="A34" s="101" t="s">
        <v>52</v>
      </c>
      <c r="B34" s="36" t="s">
        <v>53</v>
      </c>
      <c r="C34" s="36" t="s">
        <v>54</v>
      </c>
      <c r="D34" s="82"/>
      <c r="E34" s="92">
        <v>1200000</v>
      </c>
      <c r="F34" s="81"/>
      <c r="G34" s="81"/>
      <c r="H34" s="93" t="s">
        <v>21</v>
      </c>
      <c r="I34" s="72"/>
      <c r="J34" s="72"/>
      <c r="K34" s="72"/>
      <c r="L34" s="72"/>
      <c r="M34" s="72"/>
      <c r="N34" s="72"/>
      <c r="O34" s="31"/>
      <c r="P34" s="31"/>
      <c r="Q34" s="31"/>
      <c r="R34" s="31"/>
      <c r="S34" s="31"/>
      <c r="T34" s="31"/>
      <c r="U34" s="31"/>
      <c r="V34" s="31"/>
      <c r="W34" s="31"/>
      <c r="X34" s="31"/>
      <c r="Y34" s="31"/>
      <c r="Z34" s="31"/>
      <c r="AA34" s="31"/>
    </row>
    <row r="35" spans="1:27" ht="13.2" x14ac:dyDescent="0.25">
      <c r="A35" s="101" t="s">
        <v>55</v>
      </c>
      <c r="B35" s="36" t="s">
        <v>56</v>
      </c>
      <c r="C35" s="36" t="s">
        <v>57</v>
      </c>
      <c r="D35" s="82"/>
      <c r="E35" s="92">
        <v>590000</v>
      </c>
      <c r="F35" s="81"/>
      <c r="G35" s="81"/>
      <c r="H35" s="93" t="s">
        <v>21</v>
      </c>
      <c r="I35" s="72"/>
      <c r="J35" s="72"/>
      <c r="K35" s="72"/>
      <c r="L35" s="72"/>
      <c r="M35" s="72"/>
      <c r="N35" s="72"/>
      <c r="O35" s="31"/>
      <c r="P35" s="31"/>
      <c r="Q35" s="31"/>
      <c r="R35" s="31"/>
      <c r="S35" s="31"/>
      <c r="T35" s="31"/>
      <c r="U35" s="31"/>
      <c r="V35" s="31"/>
      <c r="W35" s="31"/>
      <c r="X35" s="31"/>
      <c r="Y35" s="31"/>
      <c r="Z35" s="31"/>
      <c r="AA35" s="31"/>
    </row>
    <row r="36" spans="1:27" ht="26.4" x14ac:dyDescent="0.25">
      <c r="A36" s="101" t="s">
        <v>58</v>
      </c>
      <c r="B36" s="36" t="s">
        <v>59</v>
      </c>
      <c r="C36" s="36" t="s">
        <v>60</v>
      </c>
      <c r="D36" s="82"/>
      <c r="E36" s="92"/>
      <c r="F36" s="81"/>
      <c r="G36" s="81"/>
      <c r="H36" s="93" t="s">
        <v>21</v>
      </c>
      <c r="I36" s="72"/>
      <c r="J36" s="72"/>
      <c r="K36" s="72"/>
      <c r="L36" s="72"/>
      <c r="M36" s="72"/>
      <c r="N36" s="72"/>
      <c r="O36" s="31"/>
      <c r="P36" s="31"/>
      <c r="Q36" s="31"/>
      <c r="R36" s="31"/>
      <c r="S36" s="31"/>
      <c r="T36" s="31"/>
      <c r="U36" s="31"/>
      <c r="V36" s="31"/>
      <c r="W36" s="31"/>
      <c r="X36" s="31"/>
      <c r="Y36" s="31"/>
      <c r="Z36" s="31"/>
      <c r="AA36" s="31"/>
    </row>
    <row r="37" spans="1:27" ht="26.4" x14ac:dyDescent="0.25">
      <c r="A37" s="101" t="s">
        <v>61</v>
      </c>
      <c r="B37" s="36" t="s">
        <v>62</v>
      </c>
      <c r="C37" s="36" t="s">
        <v>63</v>
      </c>
      <c r="D37" s="82"/>
      <c r="E37" s="92">
        <f>E38+E39</f>
        <v>400000</v>
      </c>
      <c r="F37" s="81"/>
      <c r="G37" s="81"/>
      <c r="H37" s="93" t="s">
        <v>21</v>
      </c>
      <c r="I37" s="72"/>
      <c r="J37" s="72"/>
      <c r="K37" s="72"/>
      <c r="L37" s="72"/>
      <c r="M37" s="72"/>
      <c r="N37" s="72"/>
      <c r="O37" s="31"/>
      <c r="P37" s="31"/>
      <c r="Q37" s="31"/>
      <c r="R37" s="31"/>
      <c r="S37" s="31"/>
      <c r="T37" s="31"/>
      <c r="U37" s="31"/>
      <c r="V37" s="31"/>
      <c r="W37" s="31"/>
      <c r="X37" s="31"/>
      <c r="Y37" s="31"/>
      <c r="Z37" s="31"/>
      <c r="AA37" s="31"/>
    </row>
    <row r="38" spans="1:27" ht="26.4" x14ac:dyDescent="0.25">
      <c r="A38" s="105" t="s">
        <v>218</v>
      </c>
      <c r="B38" s="36" t="s">
        <v>216</v>
      </c>
      <c r="C38" s="36" t="s">
        <v>63</v>
      </c>
      <c r="D38" s="82"/>
      <c r="E38" s="92">
        <v>400000</v>
      </c>
      <c r="F38" s="81"/>
      <c r="G38" s="81"/>
      <c r="H38" s="93" t="s">
        <v>21</v>
      </c>
      <c r="I38" s="72"/>
      <c r="J38" s="72"/>
      <c r="K38" s="72"/>
      <c r="L38" s="72"/>
      <c r="M38" s="72"/>
      <c r="N38" s="72"/>
      <c r="O38" s="31"/>
      <c r="P38" s="31"/>
      <c r="Q38" s="31"/>
      <c r="R38" s="31"/>
      <c r="S38" s="31"/>
      <c r="T38" s="31"/>
      <c r="U38" s="31"/>
      <c r="V38" s="31"/>
      <c r="W38" s="31"/>
      <c r="X38" s="31"/>
      <c r="Y38" s="31"/>
      <c r="Z38" s="31"/>
      <c r="AA38" s="31"/>
    </row>
    <row r="39" spans="1:27" ht="13.2" x14ac:dyDescent="0.25">
      <c r="A39" s="105" t="s">
        <v>213</v>
      </c>
      <c r="B39" s="36" t="s">
        <v>217</v>
      </c>
      <c r="C39" s="36" t="s">
        <v>63</v>
      </c>
      <c r="D39" s="82"/>
      <c r="E39" s="92"/>
      <c r="F39" s="81"/>
      <c r="G39" s="81"/>
      <c r="H39" s="93" t="s">
        <v>21</v>
      </c>
      <c r="I39" s="72"/>
      <c r="J39" s="72"/>
      <c r="K39" s="72"/>
      <c r="L39" s="72"/>
      <c r="M39" s="72"/>
      <c r="N39" s="72"/>
      <c r="O39" s="31"/>
      <c r="P39" s="31"/>
      <c r="Q39" s="31"/>
      <c r="R39" s="31"/>
      <c r="S39" s="31"/>
      <c r="T39" s="31"/>
      <c r="U39" s="31"/>
      <c r="V39" s="31"/>
      <c r="W39" s="31"/>
      <c r="X39" s="31"/>
      <c r="Y39" s="31"/>
      <c r="Z39" s="31"/>
      <c r="AA39" s="31"/>
    </row>
    <row r="40" spans="1:27" ht="26.4" x14ac:dyDescent="0.25">
      <c r="A40" s="101" t="s">
        <v>214</v>
      </c>
      <c r="B40" s="36" t="s">
        <v>278</v>
      </c>
      <c r="C40" s="36" t="s">
        <v>219</v>
      </c>
      <c r="D40" s="82"/>
      <c r="E40" s="92">
        <f>E42</f>
        <v>0</v>
      </c>
      <c r="F40" s="81"/>
      <c r="G40" s="81"/>
      <c r="H40" s="93" t="s">
        <v>21</v>
      </c>
      <c r="I40" s="72"/>
      <c r="J40" s="72"/>
      <c r="K40" s="72"/>
      <c r="L40" s="72"/>
      <c r="M40" s="72"/>
      <c r="N40" s="72"/>
      <c r="O40" s="31"/>
      <c r="P40" s="31"/>
      <c r="Q40" s="31"/>
      <c r="R40" s="31"/>
      <c r="S40" s="31"/>
      <c r="T40" s="31"/>
      <c r="U40" s="31"/>
      <c r="V40" s="31"/>
      <c r="W40" s="31"/>
      <c r="X40" s="31"/>
      <c r="Y40" s="31"/>
      <c r="Z40" s="31"/>
      <c r="AA40" s="31"/>
    </row>
    <row r="41" spans="1:27" ht="13.2" x14ac:dyDescent="0.25">
      <c r="A41" s="105" t="s">
        <v>27</v>
      </c>
      <c r="B41" s="36"/>
      <c r="C41" s="36"/>
      <c r="D41" s="82"/>
      <c r="E41" s="92"/>
      <c r="F41" s="81"/>
      <c r="G41" s="81"/>
      <c r="H41" s="93" t="s">
        <v>21</v>
      </c>
      <c r="I41" s="72"/>
      <c r="J41" s="72"/>
      <c r="K41" s="72"/>
      <c r="L41" s="72"/>
      <c r="M41" s="72"/>
      <c r="N41" s="72"/>
      <c r="O41" s="31"/>
      <c r="P41" s="31"/>
      <c r="Q41" s="31"/>
      <c r="R41" s="31"/>
      <c r="S41" s="31"/>
      <c r="T41" s="31"/>
      <c r="U41" s="31"/>
      <c r="V41" s="31"/>
      <c r="W41" s="31"/>
      <c r="X41" s="31"/>
      <c r="Y41" s="31"/>
      <c r="Z41" s="31"/>
      <c r="AA41" s="31"/>
    </row>
    <row r="42" spans="1:27" ht="13.2" x14ac:dyDescent="0.25">
      <c r="A42" s="105" t="s">
        <v>215</v>
      </c>
      <c r="B42" s="36" t="s">
        <v>279</v>
      </c>
      <c r="C42" s="36" t="s">
        <v>219</v>
      </c>
      <c r="D42" s="82"/>
      <c r="E42" s="92"/>
      <c r="F42" s="81"/>
      <c r="G42" s="81"/>
      <c r="H42" s="93" t="s">
        <v>21</v>
      </c>
      <c r="I42" s="72"/>
      <c r="J42" s="72"/>
      <c r="K42" s="72"/>
      <c r="L42" s="72"/>
      <c r="M42" s="72"/>
      <c r="N42" s="72"/>
      <c r="O42" s="31"/>
      <c r="P42" s="31"/>
      <c r="Q42" s="31"/>
      <c r="R42" s="31"/>
      <c r="S42" s="31"/>
      <c r="T42" s="31"/>
      <c r="U42" s="31"/>
      <c r="V42" s="31"/>
      <c r="W42" s="31"/>
      <c r="X42" s="31"/>
      <c r="Y42" s="31"/>
      <c r="Z42" s="31"/>
      <c r="AA42" s="31"/>
    </row>
    <row r="43" spans="1:27" s="238" customFormat="1" ht="13.2" x14ac:dyDescent="0.25">
      <c r="A43" s="330" t="s">
        <v>64</v>
      </c>
      <c r="B43" s="309" t="s">
        <v>65</v>
      </c>
      <c r="C43" s="309" t="s">
        <v>66</v>
      </c>
      <c r="D43" s="310"/>
      <c r="E43" s="335">
        <f>E44+E47+E48+E49</f>
        <v>38200</v>
      </c>
      <c r="F43" s="316"/>
      <c r="G43" s="316"/>
      <c r="H43" s="317" t="s">
        <v>21</v>
      </c>
      <c r="I43" s="336"/>
      <c r="J43" s="336"/>
      <c r="K43" s="336"/>
      <c r="L43" s="336"/>
      <c r="M43" s="336"/>
      <c r="N43" s="336"/>
    </row>
    <row r="44" spans="1:27" ht="26.4" x14ac:dyDescent="0.25">
      <c r="A44" s="101" t="s">
        <v>67</v>
      </c>
      <c r="B44" s="36" t="s">
        <v>68</v>
      </c>
      <c r="C44" s="36" t="s">
        <v>69</v>
      </c>
      <c r="D44" s="82"/>
      <c r="E44" s="92">
        <f>E46</f>
        <v>0</v>
      </c>
      <c r="F44" s="81"/>
      <c r="G44" s="81"/>
      <c r="H44" s="93" t="s">
        <v>21</v>
      </c>
      <c r="I44" s="72"/>
      <c r="J44" s="72"/>
      <c r="K44" s="72"/>
      <c r="L44" s="72"/>
      <c r="M44" s="72"/>
      <c r="N44" s="72"/>
      <c r="O44" s="31"/>
      <c r="P44" s="31"/>
      <c r="Q44" s="31"/>
      <c r="R44" s="31"/>
      <c r="S44" s="31"/>
      <c r="T44" s="31"/>
      <c r="U44" s="31"/>
      <c r="V44" s="31"/>
      <c r="W44" s="31"/>
      <c r="X44" s="31"/>
      <c r="Y44" s="31"/>
      <c r="Z44" s="31"/>
      <c r="AA44" s="31"/>
    </row>
    <row r="45" spans="1:27" ht="13.2" x14ac:dyDescent="0.25">
      <c r="A45" s="105" t="s">
        <v>103</v>
      </c>
      <c r="B45" s="36"/>
      <c r="C45" s="36"/>
      <c r="D45" s="82"/>
      <c r="E45" s="92"/>
      <c r="F45" s="81"/>
      <c r="G45" s="81"/>
      <c r="H45" s="93" t="s">
        <v>21</v>
      </c>
      <c r="I45" s="72"/>
      <c r="J45" s="72"/>
      <c r="K45" s="72"/>
      <c r="L45" s="72"/>
      <c r="M45" s="72"/>
      <c r="N45" s="72"/>
      <c r="O45" s="31"/>
      <c r="P45" s="31"/>
      <c r="Q45" s="31"/>
      <c r="R45" s="31"/>
      <c r="S45" s="31"/>
      <c r="T45" s="31"/>
      <c r="U45" s="31"/>
      <c r="V45" s="31"/>
      <c r="W45" s="31"/>
      <c r="X45" s="31"/>
      <c r="Y45" s="31"/>
      <c r="Z45" s="31"/>
      <c r="AA45" s="31"/>
    </row>
    <row r="46" spans="1:27" ht="26.4" x14ac:dyDescent="0.25">
      <c r="A46" s="105" t="s">
        <v>220</v>
      </c>
      <c r="B46" s="36" t="s">
        <v>221</v>
      </c>
      <c r="C46" s="36" t="s">
        <v>222</v>
      </c>
      <c r="D46" s="82"/>
      <c r="E46" s="92"/>
      <c r="F46" s="81"/>
      <c r="G46" s="81"/>
      <c r="H46" s="93" t="s">
        <v>21</v>
      </c>
      <c r="I46" s="72"/>
      <c r="J46" s="72"/>
      <c r="K46" s="72"/>
      <c r="L46" s="72"/>
      <c r="M46" s="72"/>
      <c r="N46" s="72"/>
      <c r="O46" s="31"/>
      <c r="P46" s="31"/>
      <c r="Q46" s="31"/>
      <c r="R46" s="31"/>
      <c r="S46" s="31"/>
      <c r="T46" s="31"/>
      <c r="U46" s="31"/>
      <c r="V46" s="31"/>
      <c r="W46" s="31"/>
      <c r="X46" s="31"/>
      <c r="Y46" s="31"/>
      <c r="Z46" s="31"/>
      <c r="AA46" s="31"/>
    </row>
    <row r="47" spans="1:27" ht="26.4" x14ac:dyDescent="0.25">
      <c r="A47" s="101" t="s">
        <v>70</v>
      </c>
      <c r="B47" s="36" t="s">
        <v>71</v>
      </c>
      <c r="C47" s="36" t="s">
        <v>72</v>
      </c>
      <c r="D47" s="82"/>
      <c r="E47" s="92">
        <v>38200</v>
      </c>
      <c r="F47" s="81"/>
      <c r="G47" s="81"/>
      <c r="H47" s="93" t="s">
        <v>21</v>
      </c>
      <c r="I47" s="72"/>
      <c r="J47" s="72"/>
      <c r="K47" s="72"/>
      <c r="L47" s="72"/>
      <c r="M47" s="72"/>
      <c r="N47" s="72"/>
      <c r="O47" s="31"/>
      <c r="P47" s="31"/>
      <c r="Q47" s="31"/>
      <c r="R47" s="31"/>
      <c r="S47" s="31"/>
      <c r="T47" s="31"/>
      <c r="U47" s="31"/>
      <c r="V47" s="31"/>
      <c r="W47" s="31"/>
      <c r="X47" s="31"/>
      <c r="Y47" s="31"/>
      <c r="Z47" s="31"/>
      <c r="AA47" s="31"/>
    </row>
    <row r="48" spans="1:27" ht="39.6" x14ac:dyDescent="0.25">
      <c r="A48" s="101" t="s">
        <v>73</v>
      </c>
      <c r="B48" s="36" t="s">
        <v>74</v>
      </c>
      <c r="C48" s="36" t="s">
        <v>75</v>
      </c>
      <c r="D48" s="82"/>
      <c r="E48" s="92"/>
      <c r="F48" s="81"/>
      <c r="G48" s="81"/>
      <c r="H48" s="93" t="s">
        <v>21</v>
      </c>
      <c r="I48" s="72"/>
      <c r="J48" s="72"/>
      <c r="K48" s="72"/>
      <c r="L48" s="72"/>
      <c r="M48" s="72"/>
      <c r="N48" s="72"/>
      <c r="O48" s="31"/>
      <c r="P48" s="31"/>
      <c r="Q48" s="31"/>
      <c r="R48" s="31"/>
      <c r="S48" s="31"/>
      <c r="T48" s="31"/>
      <c r="U48" s="31"/>
      <c r="V48" s="31"/>
      <c r="W48" s="31"/>
      <c r="X48" s="31"/>
      <c r="Y48" s="31"/>
      <c r="Z48" s="31"/>
      <c r="AA48" s="31"/>
    </row>
    <row r="49" spans="1:27" ht="13.2" x14ac:dyDescent="0.25">
      <c r="A49" s="101" t="s">
        <v>280</v>
      </c>
      <c r="B49" s="36" t="s">
        <v>223</v>
      </c>
      <c r="C49" s="36" t="s">
        <v>224</v>
      </c>
      <c r="D49" s="82"/>
      <c r="E49" s="92"/>
      <c r="F49" s="81"/>
      <c r="G49" s="81"/>
      <c r="H49" s="93" t="s">
        <v>21</v>
      </c>
      <c r="I49" s="72"/>
      <c r="J49" s="72"/>
      <c r="K49" s="72"/>
      <c r="L49" s="72"/>
      <c r="M49" s="72"/>
      <c r="N49" s="72"/>
      <c r="O49" s="31"/>
      <c r="P49" s="31"/>
      <c r="Q49" s="31"/>
      <c r="R49" s="31"/>
      <c r="S49" s="31"/>
      <c r="T49" s="31"/>
      <c r="U49" s="31"/>
      <c r="V49" s="31"/>
      <c r="W49" s="31"/>
      <c r="X49" s="31"/>
      <c r="Y49" s="31"/>
      <c r="Z49" s="31"/>
      <c r="AA49" s="31"/>
    </row>
    <row r="50" spans="1:27" s="238" customFormat="1" ht="13.2" x14ac:dyDescent="0.25">
      <c r="A50" s="330" t="s">
        <v>76</v>
      </c>
      <c r="B50" s="309" t="s">
        <v>77</v>
      </c>
      <c r="C50" s="309" t="s">
        <v>78</v>
      </c>
      <c r="D50" s="310"/>
      <c r="E50" s="335">
        <f>E51+E52+E53</f>
        <v>50000</v>
      </c>
      <c r="F50" s="316"/>
      <c r="G50" s="316"/>
      <c r="H50" s="317" t="s">
        <v>21</v>
      </c>
      <c r="I50" s="336"/>
      <c r="J50" s="336"/>
      <c r="K50" s="336"/>
      <c r="L50" s="336"/>
      <c r="M50" s="336"/>
      <c r="N50" s="336"/>
    </row>
    <row r="51" spans="1:27" ht="26.4" x14ac:dyDescent="0.25">
      <c r="A51" s="101" t="s">
        <v>79</v>
      </c>
      <c r="B51" s="36" t="s">
        <v>80</v>
      </c>
      <c r="C51" s="36" t="s">
        <v>81</v>
      </c>
      <c r="D51" s="82"/>
      <c r="E51" s="92">
        <v>2705</v>
      </c>
      <c r="F51" s="81"/>
      <c r="G51" s="81"/>
      <c r="H51" s="93" t="s">
        <v>21</v>
      </c>
      <c r="I51" s="72"/>
      <c r="J51" s="72"/>
      <c r="K51" s="72"/>
      <c r="L51" s="72"/>
      <c r="M51" s="72"/>
      <c r="N51" s="72"/>
      <c r="O51" s="31"/>
      <c r="P51" s="31"/>
      <c r="Q51" s="31"/>
      <c r="R51" s="31"/>
      <c r="S51" s="31"/>
      <c r="T51" s="31"/>
      <c r="U51" s="31"/>
      <c r="V51" s="31"/>
      <c r="W51" s="31"/>
      <c r="X51" s="31"/>
      <c r="Y51" s="31"/>
      <c r="Z51" s="31"/>
      <c r="AA51" s="31"/>
    </row>
    <row r="52" spans="1:27" ht="26.4" x14ac:dyDescent="0.25">
      <c r="A52" s="101" t="s">
        <v>82</v>
      </c>
      <c r="B52" s="36" t="s">
        <v>83</v>
      </c>
      <c r="C52" s="36" t="s">
        <v>84</v>
      </c>
      <c r="D52" s="82"/>
      <c r="E52" s="92">
        <v>43065</v>
      </c>
      <c r="F52" s="81"/>
      <c r="G52" s="81"/>
      <c r="H52" s="93" t="s">
        <v>21</v>
      </c>
      <c r="I52" s="72"/>
      <c r="J52" s="72"/>
      <c r="K52" s="72"/>
      <c r="L52" s="72"/>
      <c r="M52" s="72"/>
      <c r="N52" s="72"/>
      <c r="O52" s="31"/>
      <c r="P52" s="31"/>
      <c r="Q52" s="31"/>
      <c r="R52" s="31"/>
      <c r="S52" s="31"/>
      <c r="T52" s="31"/>
      <c r="U52" s="31"/>
      <c r="V52" s="31"/>
      <c r="W52" s="31"/>
      <c r="X52" s="31"/>
      <c r="Y52" s="31"/>
      <c r="Z52" s="31"/>
      <c r="AA52" s="31"/>
    </row>
    <row r="53" spans="1:27" ht="13.2" x14ac:dyDescent="0.25">
      <c r="A53" s="101" t="s">
        <v>85</v>
      </c>
      <c r="B53" s="36" t="s">
        <v>86</v>
      </c>
      <c r="C53" s="36" t="s">
        <v>87</v>
      </c>
      <c r="D53" s="82"/>
      <c r="E53" s="92">
        <v>4230</v>
      </c>
      <c r="F53" s="81"/>
      <c r="G53" s="81"/>
      <c r="H53" s="93" t="s">
        <v>21</v>
      </c>
      <c r="I53" s="72"/>
      <c r="J53" s="72"/>
      <c r="K53" s="72"/>
      <c r="L53" s="72"/>
      <c r="M53" s="72"/>
      <c r="N53" s="72"/>
      <c r="O53" s="31"/>
      <c r="P53" s="31"/>
      <c r="Q53" s="31"/>
      <c r="R53" s="31"/>
      <c r="S53" s="31"/>
      <c r="T53" s="31"/>
      <c r="U53" s="31"/>
      <c r="V53" s="31"/>
      <c r="W53" s="31"/>
      <c r="X53" s="31"/>
      <c r="Y53" s="31"/>
      <c r="Z53" s="31"/>
      <c r="AA53" s="31"/>
    </row>
    <row r="54" spans="1:27" s="238" customFormat="1" ht="13.2" x14ac:dyDescent="0.25">
      <c r="A54" s="330" t="s">
        <v>225</v>
      </c>
      <c r="B54" s="309" t="s">
        <v>226</v>
      </c>
      <c r="C54" s="309" t="s">
        <v>212</v>
      </c>
      <c r="D54" s="310"/>
      <c r="E54" s="335">
        <f>E56+E57+E58+E59+E60+E61</f>
        <v>0</v>
      </c>
      <c r="F54" s="316"/>
      <c r="G54" s="316"/>
      <c r="H54" s="317" t="s">
        <v>21</v>
      </c>
      <c r="I54" s="336"/>
      <c r="J54" s="336"/>
      <c r="K54" s="336"/>
      <c r="L54" s="336"/>
      <c r="M54" s="336"/>
      <c r="N54" s="336"/>
    </row>
    <row r="55" spans="1:27" ht="13.2" x14ac:dyDescent="0.25">
      <c r="A55" s="101" t="s">
        <v>103</v>
      </c>
      <c r="B55" s="51"/>
      <c r="C55" s="51"/>
      <c r="D55" s="82"/>
      <c r="E55" s="92"/>
      <c r="F55" s="81"/>
      <c r="G55" s="81"/>
      <c r="H55" s="93" t="s">
        <v>21</v>
      </c>
      <c r="I55" s="72"/>
      <c r="J55" s="72"/>
      <c r="K55" s="72"/>
      <c r="L55" s="72"/>
      <c r="M55" s="72"/>
      <c r="N55" s="72"/>
      <c r="O55" s="31"/>
      <c r="P55" s="31"/>
      <c r="Q55" s="31"/>
      <c r="R55" s="31"/>
      <c r="S55" s="31"/>
      <c r="T55" s="31"/>
      <c r="U55" s="31"/>
      <c r="V55" s="31"/>
      <c r="W55" s="31"/>
      <c r="X55" s="31"/>
      <c r="Y55" s="31"/>
      <c r="Z55" s="31"/>
      <c r="AA55" s="31"/>
    </row>
    <row r="56" spans="1:27" ht="13.2" x14ac:dyDescent="0.25">
      <c r="A56" s="101" t="s">
        <v>281</v>
      </c>
      <c r="B56" s="36" t="s">
        <v>228</v>
      </c>
      <c r="C56" s="36" t="s">
        <v>287</v>
      </c>
      <c r="D56" s="82"/>
      <c r="E56" s="92"/>
      <c r="F56" s="81"/>
      <c r="G56" s="81"/>
      <c r="H56" s="93" t="s">
        <v>21</v>
      </c>
      <c r="I56" s="72"/>
      <c r="J56" s="72"/>
      <c r="K56" s="72"/>
      <c r="L56" s="72"/>
      <c r="M56" s="72"/>
      <c r="N56" s="72"/>
      <c r="O56" s="31"/>
      <c r="P56" s="31"/>
      <c r="Q56" s="31"/>
      <c r="R56" s="31"/>
      <c r="S56" s="31"/>
      <c r="T56" s="31"/>
      <c r="U56" s="31"/>
      <c r="V56" s="31"/>
      <c r="W56" s="31"/>
      <c r="X56" s="31"/>
      <c r="Y56" s="31"/>
      <c r="Z56" s="31"/>
      <c r="AA56" s="31"/>
    </row>
    <row r="57" spans="1:27" ht="13.2" x14ac:dyDescent="0.25">
      <c r="A57" s="101" t="s">
        <v>282</v>
      </c>
      <c r="B57" s="36" t="s">
        <v>230</v>
      </c>
      <c r="C57" s="36" t="s">
        <v>288</v>
      </c>
      <c r="D57" s="82"/>
      <c r="E57" s="92"/>
      <c r="F57" s="81"/>
      <c r="G57" s="81"/>
      <c r="H57" s="93" t="s">
        <v>21</v>
      </c>
      <c r="I57" s="72"/>
      <c r="J57" s="72"/>
      <c r="K57" s="72"/>
      <c r="L57" s="72"/>
      <c r="M57" s="72"/>
      <c r="N57" s="72"/>
      <c r="O57" s="31"/>
      <c r="P57" s="31"/>
      <c r="Q57" s="31"/>
      <c r="R57" s="31"/>
      <c r="S57" s="31"/>
      <c r="T57" s="31"/>
      <c r="U57" s="31"/>
      <c r="V57" s="31"/>
      <c r="W57" s="31"/>
      <c r="X57" s="31"/>
      <c r="Y57" s="31"/>
      <c r="Z57" s="31"/>
      <c r="AA57" s="31"/>
    </row>
    <row r="58" spans="1:27" ht="26.4" x14ac:dyDescent="0.25">
      <c r="A58" s="101" t="s">
        <v>283</v>
      </c>
      <c r="B58" s="36" t="s">
        <v>232</v>
      </c>
      <c r="C58" s="36" t="s">
        <v>289</v>
      </c>
      <c r="D58" s="82"/>
      <c r="E58" s="92"/>
      <c r="F58" s="81"/>
      <c r="G58" s="81"/>
      <c r="H58" s="93" t="s">
        <v>21</v>
      </c>
      <c r="I58" s="72"/>
      <c r="J58" s="72"/>
      <c r="K58" s="72"/>
      <c r="L58" s="72"/>
      <c r="M58" s="72"/>
      <c r="N58" s="72"/>
      <c r="O58" s="31"/>
      <c r="P58" s="31"/>
      <c r="Q58" s="31"/>
      <c r="R58" s="31"/>
      <c r="S58" s="31"/>
      <c r="T58" s="31"/>
      <c r="U58" s="31"/>
      <c r="V58" s="31"/>
      <c r="W58" s="31"/>
      <c r="X58" s="31"/>
      <c r="Y58" s="31"/>
      <c r="Z58" s="31"/>
      <c r="AA58" s="31"/>
    </row>
    <row r="59" spans="1:27" ht="13.2" x14ac:dyDescent="0.25">
      <c r="A59" s="101" t="s">
        <v>227</v>
      </c>
      <c r="B59" s="36" t="s">
        <v>284</v>
      </c>
      <c r="C59" s="36" t="s">
        <v>233</v>
      </c>
      <c r="D59" s="82"/>
      <c r="E59" s="92"/>
      <c r="F59" s="81"/>
      <c r="G59" s="81"/>
      <c r="H59" s="93" t="s">
        <v>21</v>
      </c>
      <c r="I59" s="72"/>
      <c r="J59" s="72"/>
      <c r="K59" s="72"/>
      <c r="L59" s="72"/>
      <c r="M59" s="72"/>
      <c r="N59" s="72"/>
      <c r="O59" s="31"/>
      <c r="P59" s="31"/>
      <c r="Q59" s="31"/>
      <c r="R59" s="31"/>
      <c r="S59" s="31"/>
      <c r="T59" s="31"/>
      <c r="U59" s="31"/>
      <c r="V59" s="31"/>
      <c r="W59" s="31"/>
      <c r="X59" s="31"/>
      <c r="Y59" s="31"/>
      <c r="Z59" s="31"/>
      <c r="AA59" s="31"/>
    </row>
    <row r="60" spans="1:27" ht="13.2" x14ac:dyDescent="0.25">
      <c r="A60" s="101" t="s">
        <v>229</v>
      </c>
      <c r="B60" s="36" t="s">
        <v>285</v>
      </c>
      <c r="C60" s="36" t="s">
        <v>234</v>
      </c>
      <c r="D60" s="82"/>
      <c r="E60" s="92"/>
      <c r="F60" s="81"/>
      <c r="G60" s="81"/>
      <c r="H60" s="93" t="s">
        <v>21</v>
      </c>
      <c r="I60" s="72"/>
      <c r="J60" s="72"/>
      <c r="K60" s="72"/>
      <c r="L60" s="72"/>
      <c r="M60" s="72"/>
      <c r="N60" s="72"/>
      <c r="O60" s="31"/>
      <c r="P60" s="31"/>
      <c r="Q60" s="31"/>
      <c r="R60" s="31"/>
      <c r="S60" s="31"/>
      <c r="T60" s="31"/>
      <c r="U60" s="31"/>
      <c r="V60" s="31"/>
      <c r="W60" s="31"/>
      <c r="X60" s="31"/>
      <c r="Y60" s="31"/>
      <c r="Z60" s="31"/>
      <c r="AA60" s="31"/>
    </row>
    <row r="61" spans="1:27" ht="26.4" x14ac:dyDescent="0.25">
      <c r="A61" s="101" t="s">
        <v>231</v>
      </c>
      <c r="B61" s="36" t="s">
        <v>286</v>
      </c>
      <c r="C61" s="36" t="s">
        <v>235</v>
      </c>
      <c r="D61" s="82"/>
      <c r="E61" s="92"/>
      <c r="F61" s="81"/>
      <c r="G61" s="81"/>
      <c r="H61" s="93" t="s">
        <v>21</v>
      </c>
      <c r="I61" s="72"/>
      <c r="J61" s="72"/>
      <c r="K61" s="72"/>
      <c r="L61" s="72"/>
      <c r="M61" s="72"/>
      <c r="N61" s="72"/>
      <c r="O61" s="31"/>
      <c r="P61" s="31"/>
      <c r="Q61" s="31"/>
      <c r="R61" s="31"/>
      <c r="S61" s="31"/>
      <c r="T61" s="31"/>
      <c r="U61" s="31"/>
      <c r="V61" s="31"/>
      <c r="W61" s="31"/>
      <c r="X61" s="31"/>
      <c r="Y61" s="31"/>
      <c r="Z61" s="31"/>
      <c r="AA61" s="31"/>
    </row>
    <row r="62" spans="1:27" s="238" customFormat="1" ht="13.2" x14ac:dyDescent="0.25">
      <c r="A62" s="330" t="s">
        <v>88</v>
      </c>
      <c r="B62" s="309" t="s">
        <v>89</v>
      </c>
      <c r="C62" s="309" t="s">
        <v>21</v>
      </c>
      <c r="D62" s="310"/>
      <c r="E62" s="335">
        <f>E63</f>
        <v>0</v>
      </c>
      <c r="F62" s="316"/>
      <c r="G62" s="316"/>
      <c r="H62" s="317" t="s">
        <v>21</v>
      </c>
      <c r="I62" s="336"/>
      <c r="J62" s="336"/>
      <c r="K62" s="336"/>
      <c r="L62" s="336"/>
      <c r="M62" s="336"/>
      <c r="N62" s="336"/>
    </row>
    <row r="63" spans="1:27" ht="26.4" x14ac:dyDescent="0.25">
      <c r="A63" s="101" t="s">
        <v>90</v>
      </c>
      <c r="B63" s="36" t="s">
        <v>91</v>
      </c>
      <c r="C63" s="36" t="s">
        <v>92</v>
      </c>
      <c r="D63" s="82"/>
      <c r="E63" s="92"/>
      <c r="F63" s="81"/>
      <c r="G63" s="81"/>
      <c r="H63" s="93"/>
      <c r="I63" s="72"/>
      <c r="J63" s="72"/>
      <c r="K63" s="72"/>
      <c r="L63" s="72"/>
      <c r="M63" s="72"/>
      <c r="N63" s="72"/>
      <c r="O63" s="31"/>
      <c r="P63" s="31"/>
      <c r="Q63" s="31"/>
      <c r="R63" s="31"/>
      <c r="S63" s="31"/>
      <c r="T63" s="31"/>
      <c r="U63" s="31"/>
      <c r="V63" s="31"/>
      <c r="W63" s="31"/>
      <c r="X63" s="31"/>
      <c r="Y63" s="31"/>
      <c r="Z63" s="31"/>
      <c r="AA63" s="31"/>
    </row>
    <row r="64" spans="1:27" s="238" customFormat="1" ht="15.6" x14ac:dyDescent="0.25">
      <c r="A64" s="330" t="s">
        <v>252</v>
      </c>
      <c r="B64" s="309" t="s">
        <v>93</v>
      </c>
      <c r="C64" s="309" t="s">
        <v>21</v>
      </c>
      <c r="D64" s="310"/>
      <c r="E64" s="335">
        <f>E65+E66+E67+E69</f>
        <v>4879280</v>
      </c>
      <c r="F64" s="316"/>
      <c r="G64" s="316"/>
      <c r="H64" s="317"/>
      <c r="I64" s="336"/>
      <c r="J64" s="336"/>
      <c r="K64" s="336"/>
      <c r="L64" s="336"/>
      <c r="M64" s="336"/>
      <c r="N64" s="336"/>
    </row>
    <row r="65" spans="1:27" ht="26.4" x14ac:dyDescent="0.25">
      <c r="A65" s="101" t="s">
        <v>94</v>
      </c>
      <c r="B65" s="36" t="s">
        <v>95</v>
      </c>
      <c r="C65" s="36" t="s">
        <v>96</v>
      </c>
      <c r="D65" s="82"/>
      <c r="E65" s="92"/>
      <c r="F65" s="81"/>
      <c r="G65" s="81"/>
      <c r="H65" s="93"/>
      <c r="I65" s="72"/>
      <c r="J65" s="72"/>
      <c r="K65" s="72"/>
      <c r="L65" s="72"/>
      <c r="M65" s="72"/>
      <c r="N65" s="72"/>
      <c r="O65" s="31"/>
      <c r="P65" s="31"/>
      <c r="Q65" s="31"/>
      <c r="R65" s="31"/>
      <c r="S65" s="31"/>
      <c r="T65" s="31"/>
      <c r="U65" s="31"/>
      <c r="V65" s="31"/>
      <c r="W65" s="31"/>
      <c r="X65" s="31"/>
      <c r="Y65" s="31"/>
      <c r="Z65" s="31"/>
      <c r="AA65" s="31"/>
    </row>
    <row r="66" spans="1:27" ht="26.4" x14ac:dyDescent="0.25">
      <c r="A66" s="101" t="s">
        <v>97</v>
      </c>
      <c r="B66" s="36" t="s">
        <v>98</v>
      </c>
      <c r="C66" s="36" t="s">
        <v>99</v>
      </c>
      <c r="D66" s="82"/>
      <c r="E66" s="92"/>
      <c r="F66" s="81"/>
      <c r="G66" s="81"/>
      <c r="H66" s="93"/>
      <c r="I66" s="72"/>
      <c r="J66" s="72"/>
      <c r="K66" s="72"/>
      <c r="L66" s="72"/>
      <c r="M66" s="72"/>
      <c r="N66" s="72"/>
      <c r="O66" s="31"/>
      <c r="P66" s="31"/>
      <c r="Q66" s="31"/>
      <c r="R66" s="31"/>
      <c r="S66" s="31"/>
      <c r="T66" s="31"/>
      <c r="U66" s="31"/>
      <c r="V66" s="31"/>
      <c r="W66" s="31"/>
      <c r="X66" s="31"/>
      <c r="Y66" s="31"/>
      <c r="Z66" s="31"/>
      <c r="AA66" s="31"/>
    </row>
    <row r="67" spans="1:27" ht="13.2" x14ac:dyDescent="0.25">
      <c r="A67" s="101" t="s">
        <v>100</v>
      </c>
      <c r="B67" s="36" t="s">
        <v>101</v>
      </c>
      <c r="C67" s="36" t="s">
        <v>102</v>
      </c>
      <c r="D67" s="82"/>
      <c r="E67" s="92">
        <v>4879280</v>
      </c>
      <c r="F67" s="81"/>
      <c r="G67" s="81"/>
      <c r="H67" s="93"/>
      <c r="I67" s="72"/>
      <c r="J67" s="72"/>
      <c r="K67" s="72"/>
      <c r="L67" s="72"/>
      <c r="M67" s="72"/>
      <c r="N67" s="72"/>
      <c r="O67" s="31"/>
      <c r="P67" s="31"/>
      <c r="Q67" s="31"/>
      <c r="R67" s="31"/>
      <c r="S67" s="31"/>
      <c r="T67" s="31"/>
      <c r="U67" s="31"/>
      <c r="V67" s="31"/>
      <c r="W67" s="31"/>
      <c r="X67" s="31"/>
      <c r="Y67" s="31"/>
      <c r="Z67" s="31"/>
      <c r="AA67" s="31"/>
    </row>
    <row r="68" spans="1:27" ht="13.2" x14ac:dyDescent="0.25">
      <c r="A68" s="113" t="s">
        <v>103</v>
      </c>
      <c r="B68" s="36"/>
      <c r="C68" s="36"/>
      <c r="D68" s="82"/>
      <c r="E68" s="92"/>
      <c r="F68" s="81"/>
      <c r="G68" s="81"/>
      <c r="H68" s="93"/>
      <c r="I68" s="72"/>
      <c r="J68" s="72"/>
      <c r="K68" s="72"/>
      <c r="L68" s="72"/>
      <c r="M68" s="72"/>
      <c r="N68" s="72"/>
      <c r="O68" s="31"/>
      <c r="P68" s="31"/>
      <c r="Q68" s="31"/>
      <c r="R68" s="31"/>
      <c r="S68" s="31"/>
      <c r="T68" s="31"/>
      <c r="U68" s="31"/>
      <c r="V68" s="31"/>
      <c r="W68" s="31"/>
      <c r="X68" s="31"/>
      <c r="Y68" s="31"/>
      <c r="Z68" s="31"/>
      <c r="AA68" s="31"/>
    </row>
    <row r="69" spans="1:27" ht="26.4" x14ac:dyDescent="0.25">
      <c r="A69" s="101" t="s">
        <v>104</v>
      </c>
      <c r="B69" s="36" t="s">
        <v>105</v>
      </c>
      <c r="C69" s="36" t="s">
        <v>106</v>
      </c>
      <c r="D69" s="82"/>
      <c r="E69" s="92">
        <f>E70+E71</f>
        <v>0</v>
      </c>
      <c r="F69" s="81"/>
      <c r="G69" s="81"/>
      <c r="H69" s="93"/>
      <c r="I69" s="72"/>
      <c r="J69" s="72"/>
      <c r="K69" s="72"/>
      <c r="L69" s="72"/>
      <c r="M69" s="72"/>
      <c r="N69" s="72"/>
      <c r="O69" s="31"/>
      <c r="P69" s="31"/>
      <c r="Q69" s="31"/>
      <c r="R69" s="31"/>
      <c r="S69" s="31"/>
      <c r="T69" s="31"/>
      <c r="U69" s="31"/>
      <c r="V69" s="31"/>
      <c r="W69" s="31"/>
      <c r="X69" s="31"/>
      <c r="Y69" s="31"/>
      <c r="Z69" s="31"/>
      <c r="AA69" s="31"/>
    </row>
    <row r="70" spans="1:27" ht="39.6" x14ac:dyDescent="0.25">
      <c r="A70" s="105" t="s">
        <v>107</v>
      </c>
      <c r="B70" s="36" t="s">
        <v>108</v>
      </c>
      <c r="C70" s="36" t="s">
        <v>109</v>
      </c>
      <c r="D70" s="82"/>
      <c r="E70" s="92"/>
      <c r="F70" s="81"/>
      <c r="G70" s="81"/>
      <c r="H70" s="93"/>
      <c r="I70" s="72"/>
      <c r="J70" s="72"/>
      <c r="K70" s="72"/>
      <c r="L70" s="72"/>
      <c r="M70" s="72"/>
      <c r="N70" s="72"/>
      <c r="O70" s="31"/>
      <c r="P70" s="31"/>
      <c r="Q70" s="31"/>
      <c r="R70" s="31"/>
      <c r="S70" s="31"/>
      <c r="T70" s="31"/>
      <c r="U70" s="31"/>
      <c r="V70" s="31"/>
      <c r="W70" s="31"/>
      <c r="X70" s="31"/>
      <c r="Y70" s="31"/>
      <c r="Z70" s="31"/>
      <c r="AA70" s="31"/>
    </row>
    <row r="71" spans="1:27" ht="26.4" x14ac:dyDescent="0.25">
      <c r="A71" s="105" t="s">
        <v>110</v>
      </c>
      <c r="B71" s="36" t="s">
        <v>111</v>
      </c>
      <c r="C71" s="36" t="s">
        <v>112</v>
      </c>
      <c r="D71" s="82"/>
      <c r="E71" s="92"/>
      <c r="F71" s="81"/>
      <c r="G71" s="81"/>
      <c r="H71" s="93"/>
      <c r="I71" s="72"/>
      <c r="J71" s="72"/>
      <c r="K71" s="72"/>
      <c r="L71" s="72"/>
      <c r="M71" s="72"/>
      <c r="N71" s="72"/>
      <c r="O71" s="31"/>
      <c r="P71" s="31"/>
      <c r="Q71" s="31"/>
      <c r="R71" s="31"/>
      <c r="S71" s="31"/>
      <c r="T71" s="31"/>
      <c r="U71" s="31"/>
      <c r="V71" s="31"/>
      <c r="W71" s="31"/>
      <c r="X71" s="31"/>
      <c r="Y71" s="31"/>
      <c r="Z71" s="31"/>
      <c r="AA71" s="31"/>
    </row>
    <row r="72" spans="1:27" s="232" customFormat="1" ht="15.6" x14ac:dyDescent="0.25">
      <c r="A72" s="332" t="s">
        <v>253</v>
      </c>
      <c r="B72" s="295" t="s">
        <v>113</v>
      </c>
      <c r="C72" s="295" t="s">
        <v>114</v>
      </c>
      <c r="D72" s="296"/>
      <c r="E72" s="333">
        <f>E73+E74+E75</f>
        <v>0</v>
      </c>
      <c r="F72" s="302"/>
      <c r="G72" s="302"/>
      <c r="H72" s="303" t="s">
        <v>21</v>
      </c>
      <c r="I72" s="334"/>
      <c r="J72" s="334"/>
      <c r="K72" s="334"/>
      <c r="L72" s="334"/>
      <c r="M72" s="334"/>
      <c r="N72" s="334"/>
    </row>
    <row r="73" spans="1:27" ht="28.8" x14ac:dyDescent="0.25">
      <c r="A73" s="112" t="s">
        <v>254</v>
      </c>
      <c r="B73" s="36" t="s">
        <v>115</v>
      </c>
      <c r="C73" s="36"/>
      <c r="D73" s="82"/>
      <c r="E73" s="92"/>
      <c r="F73" s="81"/>
      <c r="G73" s="81"/>
      <c r="H73" s="93" t="s">
        <v>21</v>
      </c>
      <c r="I73" s="72"/>
      <c r="J73" s="72"/>
      <c r="K73" s="72"/>
      <c r="L73" s="72"/>
      <c r="M73" s="72"/>
      <c r="N73" s="72"/>
      <c r="O73" s="31"/>
      <c r="P73" s="31"/>
      <c r="Q73" s="31"/>
      <c r="R73" s="31"/>
      <c r="S73" s="31"/>
      <c r="T73" s="31"/>
      <c r="U73" s="31"/>
      <c r="V73" s="31"/>
      <c r="W73" s="31"/>
      <c r="X73" s="31"/>
      <c r="Y73" s="31"/>
      <c r="Z73" s="31"/>
      <c r="AA73" s="31"/>
    </row>
    <row r="74" spans="1:27" ht="15.6" x14ac:dyDescent="0.25">
      <c r="A74" s="112" t="s">
        <v>255</v>
      </c>
      <c r="B74" s="36" t="s">
        <v>116</v>
      </c>
      <c r="C74" s="36"/>
      <c r="D74" s="82"/>
      <c r="E74" s="92"/>
      <c r="F74" s="81"/>
      <c r="G74" s="81"/>
      <c r="H74" s="93" t="s">
        <v>21</v>
      </c>
      <c r="I74" s="72"/>
      <c r="J74" s="72"/>
      <c r="K74" s="72"/>
      <c r="L74" s="72"/>
      <c r="M74" s="72"/>
      <c r="N74" s="72"/>
      <c r="O74" s="31"/>
      <c r="P74" s="31"/>
      <c r="Q74" s="31"/>
      <c r="R74" s="31"/>
      <c r="S74" s="31"/>
      <c r="T74" s="31"/>
      <c r="U74" s="31"/>
      <c r="V74" s="31"/>
      <c r="W74" s="31"/>
      <c r="X74" s="31"/>
      <c r="Y74" s="31"/>
      <c r="Z74" s="31"/>
      <c r="AA74" s="31"/>
    </row>
    <row r="75" spans="1:27" ht="15.6" x14ac:dyDescent="0.25">
      <c r="A75" s="112" t="s">
        <v>256</v>
      </c>
      <c r="B75" s="36" t="s">
        <v>117</v>
      </c>
      <c r="C75" s="36"/>
      <c r="D75" s="82"/>
      <c r="E75" s="92"/>
      <c r="F75" s="81"/>
      <c r="G75" s="81"/>
      <c r="H75" s="93" t="s">
        <v>21</v>
      </c>
      <c r="I75" s="72"/>
      <c r="J75" s="72"/>
      <c r="K75" s="72"/>
      <c r="L75" s="72"/>
      <c r="M75" s="72"/>
      <c r="N75" s="72"/>
      <c r="O75" s="31"/>
      <c r="P75" s="31"/>
      <c r="Q75" s="31"/>
      <c r="R75" s="31"/>
      <c r="S75" s="31"/>
      <c r="T75" s="31"/>
      <c r="U75" s="31"/>
      <c r="V75" s="31"/>
      <c r="W75" s="31"/>
      <c r="X75" s="31"/>
      <c r="Y75" s="31"/>
      <c r="Z75" s="31"/>
      <c r="AA75" s="31"/>
    </row>
    <row r="76" spans="1:27" s="232" customFormat="1" ht="15.6" x14ac:dyDescent="0.25">
      <c r="A76" s="332" t="s">
        <v>257</v>
      </c>
      <c r="B76" s="295" t="s">
        <v>118</v>
      </c>
      <c r="C76" s="295" t="s">
        <v>21</v>
      </c>
      <c r="D76" s="296"/>
      <c r="E76" s="333">
        <f>E77</f>
        <v>0</v>
      </c>
      <c r="F76" s="302"/>
      <c r="G76" s="302"/>
      <c r="H76" s="303" t="s">
        <v>21</v>
      </c>
      <c r="I76" s="334"/>
      <c r="J76" s="334"/>
      <c r="K76" s="334"/>
      <c r="L76" s="334"/>
      <c r="M76" s="334"/>
      <c r="N76" s="334"/>
    </row>
    <row r="77" spans="1:27" ht="27" thickBot="1" x14ac:dyDescent="0.3">
      <c r="A77" s="114" t="s">
        <v>119</v>
      </c>
      <c r="B77" s="109" t="s">
        <v>120</v>
      </c>
      <c r="C77" s="109" t="s">
        <v>121</v>
      </c>
      <c r="D77" s="84"/>
      <c r="E77" s="133"/>
      <c r="F77" s="134"/>
      <c r="G77" s="134"/>
      <c r="H77" s="135" t="s">
        <v>21</v>
      </c>
      <c r="I77" s="72"/>
      <c r="J77" s="72"/>
      <c r="K77" s="72"/>
      <c r="L77" s="72"/>
      <c r="M77" s="72"/>
      <c r="N77" s="72"/>
      <c r="O77" s="31"/>
      <c r="P77" s="31"/>
      <c r="Q77" s="31"/>
      <c r="R77" s="31"/>
      <c r="S77" s="31"/>
      <c r="T77" s="31"/>
      <c r="U77" s="31"/>
      <c r="V77" s="31"/>
      <c r="W77" s="31"/>
      <c r="X77" s="31"/>
      <c r="Y77" s="31"/>
      <c r="Z77" s="31"/>
      <c r="AA77" s="31"/>
    </row>
    <row r="78" spans="1:27" ht="11.25" customHeight="1" x14ac:dyDescent="0.25">
      <c r="A78" s="72"/>
      <c r="B78" s="72"/>
      <c r="C78" s="72"/>
      <c r="D78" s="72"/>
      <c r="E78" s="72"/>
      <c r="F78" s="72"/>
      <c r="G78" s="72"/>
      <c r="H78" s="72"/>
      <c r="I78" s="72"/>
      <c r="J78" s="72"/>
      <c r="K78" s="72"/>
      <c r="L78" s="72"/>
      <c r="M78" s="72"/>
      <c r="N78" s="72"/>
      <c r="O78" s="31"/>
      <c r="P78" s="31"/>
      <c r="Q78" s="31"/>
      <c r="R78" s="31"/>
      <c r="S78" s="31"/>
      <c r="T78" s="31"/>
      <c r="U78" s="31"/>
      <c r="V78" s="31"/>
      <c r="W78" s="31"/>
      <c r="X78" s="31"/>
      <c r="Y78" s="31"/>
      <c r="Z78" s="31"/>
      <c r="AA78" s="31"/>
    </row>
    <row r="79" spans="1:27" s="6" customFormat="1" ht="11.25" customHeight="1" x14ac:dyDescent="0.25">
      <c r="A79" s="53" t="s">
        <v>178</v>
      </c>
      <c r="B79" s="54"/>
      <c r="C79" s="54"/>
      <c r="D79" s="54"/>
      <c r="E79" s="54"/>
      <c r="F79" s="54"/>
      <c r="G79" s="54"/>
      <c r="H79" s="54"/>
      <c r="L79" s="72"/>
      <c r="M79" s="72"/>
      <c r="N79" s="72"/>
      <c r="O79" s="31"/>
      <c r="P79" s="31"/>
      <c r="Q79" s="31"/>
      <c r="R79" s="31"/>
      <c r="S79" s="31"/>
      <c r="T79" s="31"/>
      <c r="U79" s="31"/>
      <c r="V79" s="31"/>
      <c r="W79" s="31"/>
      <c r="X79" s="31"/>
      <c r="Y79" s="31"/>
      <c r="Z79" s="31"/>
      <c r="AA79" s="31"/>
    </row>
    <row r="80" spans="1:27" s="6" customFormat="1" ht="11.25" customHeight="1" x14ac:dyDescent="0.25">
      <c r="A80" s="53" t="s">
        <v>179</v>
      </c>
      <c r="B80" s="54"/>
      <c r="C80" s="54"/>
      <c r="D80" s="54"/>
      <c r="E80" s="54"/>
      <c r="F80" s="54"/>
      <c r="G80" s="54"/>
      <c r="H80" s="54"/>
      <c r="L80" s="72"/>
      <c r="M80" s="72"/>
      <c r="N80" s="72"/>
      <c r="O80" s="31"/>
      <c r="P80" s="31"/>
      <c r="Q80" s="31"/>
      <c r="R80" s="31"/>
      <c r="S80" s="31"/>
      <c r="T80" s="31"/>
      <c r="U80" s="31"/>
      <c r="V80" s="31"/>
      <c r="W80" s="31"/>
      <c r="X80" s="31"/>
      <c r="Y80" s="31"/>
      <c r="Z80" s="31"/>
      <c r="AA80" s="31"/>
    </row>
    <row r="81" spans="1:27" s="6" customFormat="1" ht="11.25" customHeight="1" x14ac:dyDescent="0.25">
      <c r="A81" s="53" t="s">
        <v>180</v>
      </c>
      <c r="B81" s="54"/>
      <c r="C81" s="54"/>
      <c r="D81" s="54"/>
      <c r="E81" s="54"/>
      <c r="F81" s="54"/>
      <c r="G81" s="54"/>
      <c r="H81" s="54"/>
      <c r="L81" s="72"/>
      <c r="M81" s="72"/>
      <c r="N81" s="72"/>
      <c r="O81" s="31"/>
      <c r="P81" s="31"/>
      <c r="Q81" s="31"/>
      <c r="R81" s="31"/>
      <c r="S81" s="31"/>
      <c r="T81" s="31"/>
      <c r="U81" s="31"/>
      <c r="V81" s="31"/>
      <c r="W81" s="31"/>
      <c r="X81" s="31"/>
      <c r="Y81" s="31"/>
      <c r="Z81" s="31"/>
      <c r="AA81" s="31"/>
    </row>
    <row r="82" spans="1:27" s="6" customFormat="1" ht="10.5" customHeight="1" x14ac:dyDescent="0.25">
      <c r="A82" s="53" t="s">
        <v>181</v>
      </c>
      <c r="B82" s="54"/>
      <c r="C82" s="54"/>
      <c r="D82" s="54"/>
      <c r="E82" s="54"/>
      <c r="F82" s="54"/>
      <c r="G82" s="54"/>
      <c r="H82" s="54"/>
      <c r="L82" s="72"/>
      <c r="M82" s="72"/>
      <c r="N82" s="72"/>
      <c r="O82" s="31"/>
      <c r="P82" s="31"/>
      <c r="Q82" s="31"/>
      <c r="R82" s="31"/>
      <c r="S82" s="31"/>
      <c r="T82" s="31"/>
      <c r="U82" s="31"/>
      <c r="V82" s="31"/>
      <c r="W82" s="31"/>
      <c r="X82" s="31"/>
      <c r="Y82" s="31"/>
      <c r="Z82" s="31"/>
      <c r="AA82" s="31"/>
    </row>
    <row r="83" spans="1:27" s="6" customFormat="1" ht="10.5" customHeight="1" x14ac:dyDescent="0.25">
      <c r="A83" s="53" t="s">
        <v>182</v>
      </c>
      <c r="B83" s="54"/>
      <c r="C83" s="54"/>
      <c r="D83" s="54"/>
      <c r="E83" s="54"/>
      <c r="F83" s="54"/>
      <c r="G83" s="54"/>
      <c r="H83" s="54"/>
      <c r="L83" s="72"/>
      <c r="M83" s="72"/>
      <c r="N83" s="72"/>
      <c r="O83" s="31"/>
      <c r="P83" s="31"/>
      <c r="Q83" s="31"/>
      <c r="R83" s="31"/>
      <c r="S83" s="31"/>
      <c r="T83" s="31"/>
      <c r="U83" s="31"/>
      <c r="V83" s="31"/>
      <c r="W83" s="31"/>
      <c r="X83" s="31"/>
      <c r="Y83" s="31"/>
      <c r="Z83" s="31"/>
      <c r="AA83" s="31"/>
    </row>
    <row r="84" spans="1:27" s="6" customFormat="1" ht="10.5" customHeight="1" x14ac:dyDescent="0.25">
      <c r="A84" s="53" t="s">
        <v>183</v>
      </c>
      <c r="B84" s="54"/>
      <c r="C84" s="54"/>
      <c r="D84" s="54"/>
      <c r="E84" s="54"/>
      <c r="F84" s="54"/>
      <c r="G84" s="54"/>
      <c r="H84" s="54"/>
      <c r="L84" s="72"/>
      <c r="M84" s="72"/>
      <c r="N84" s="72"/>
      <c r="O84" s="31"/>
      <c r="P84" s="31"/>
      <c r="Q84" s="31"/>
      <c r="R84" s="31"/>
      <c r="S84" s="31"/>
      <c r="T84" s="31"/>
      <c r="U84" s="31"/>
      <c r="V84" s="31"/>
      <c r="W84" s="31"/>
      <c r="X84" s="31"/>
      <c r="Y84" s="31"/>
      <c r="Z84" s="31"/>
      <c r="AA84" s="31"/>
    </row>
    <row r="85" spans="1:27" s="6" customFormat="1" ht="19.5" customHeight="1" x14ac:dyDescent="0.25">
      <c r="A85" s="459" t="s">
        <v>184</v>
      </c>
      <c r="B85" s="459"/>
      <c r="C85" s="459"/>
      <c r="D85" s="459"/>
      <c r="E85" s="459"/>
      <c r="F85" s="459"/>
      <c r="G85" s="459"/>
      <c r="H85" s="459"/>
      <c r="L85" s="72"/>
      <c r="M85" s="72"/>
      <c r="N85" s="72"/>
      <c r="O85" s="31"/>
      <c r="P85" s="31"/>
      <c r="Q85" s="31"/>
      <c r="R85" s="31"/>
      <c r="S85" s="31"/>
      <c r="T85" s="31"/>
      <c r="U85" s="31"/>
      <c r="V85" s="31"/>
      <c r="W85" s="31"/>
      <c r="X85" s="31"/>
      <c r="Y85" s="31"/>
      <c r="Z85" s="31"/>
      <c r="AA85" s="31"/>
    </row>
    <row r="86" spans="1:27" s="6" customFormat="1" ht="10.5" customHeight="1" x14ac:dyDescent="0.25">
      <c r="A86" s="53" t="s">
        <v>185</v>
      </c>
      <c r="B86" s="54"/>
      <c r="C86" s="54"/>
      <c r="D86" s="54"/>
      <c r="E86" s="54"/>
      <c r="F86" s="54"/>
      <c r="G86" s="54"/>
      <c r="H86" s="54"/>
      <c r="L86" s="72"/>
      <c r="M86" s="72"/>
      <c r="N86" s="72"/>
      <c r="O86" s="31"/>
      <c r="P86" s="31"/>
      <c r="Q86" s="31"/>
      <c r="R86" s="31"/>
      <c r="S86" s="31"/>
      <c r="T86" s="31"/>
      <c r="U86" s="31"/>
      <c r="V86" s="31"/>
      <c r="W86" s="31"/>
      <c r="X86" s="31"/>
      <c r="Y86" s="31"/>
      <c r="Z86" s="31"/>
      <c r="AA86" s="31"/>
    </row>
    <row r="87" spans="1:27" s="6" customFormat="1" ht="30" customHeight="1" x14ac:dyDescent="0.25">
      <c r="A87" s="459" t="s">
        <v>186</v>
      </c>
      <c r="B87" s="459"/>
      <c r="C87" s="459"/>
      <c r="D87" s="459"/>
      <c r="E87" s="459"/>
      <c r="F87" s="459"/>
      <c r="G87" s="459"/>
      <c r="H87" s="459"/>
      <c r="L87" s="72"/>
      <c r="M87" s="72"/>
      <c r="N87" s="72"/>
      <c r="O87" s="31"/>
      <c r="P87" s="31"/>
      <c r="Q87" s="31"/>
      <c r="R87" s="31"/>
      <c r="S87" s="31"/>
      <c r="T87" s="31"/>
      <c r="U87" s="31"/>
      <c r="V87" s="31"/>
      <c r="W87" s="31"/>
      <c r="X87" s="31"/>
      <c r="Y87" s="31"/>
      <c r="Z87" s="31"/>
      <c r="AA87" s="31"/>
    </row>
    <row r="88" spans="1:27" s="6" customFormat="1" ht="19.5" customHeight="1" x14ac:dyDescent="0.25">
      <c r="A88" s="459" t="s">
        <v>187</v>
      </c>
      <c r="B88" s="459"/>
      <c r="C88" s="459"/>
      <c r="D88" s="459"/>
      <c r="E88" s="459"/>
      <c r="F88" s="459"/>
      <c r="G88" s="459"/>
      <c r="H88" s="459"/>
      <c r="L88" s="72"/>
      <c r="M88" s="72"/>
      <c r="N88" s="72"/>
      <c r="O88" s="31"/>
      <c r="P88" s="31"/>
      <c r="Q88" s="31"/>
      <c r="R88" s="31"/>
      <c r="S88" s="31"/>
      <c r="T88" s="31"/>
      <c r="U88" s="31"/>
      <c r="V88" s="31"/>
      <c r="W88" s="31"/>
      <c r="X88" s="31"/>
      <c r="Y88" s="31"/>
      <c r="Z88" s="31"/>
      <c r="AA88" s="31"/>
    </row>
    <row r="89" spans="1:27" s="6" customFormat="1" ht="30" customHeight="1" x14ac:dyDescent="0.25">
      <c r="A89" s="459" t="s">
        <v>188</v>
      </c>
      <c r="B89" s="459"/>
      <c r="C89" s="459"/>
      <c r="D89" s="459"/>
      <c r="E89" s="459"/>
      <c r="F89" s="459"/>
      <c r="G89" s="459"/>
      <c r="H89" s="459"/>
      <c r="L89" s="72"/>
      <c r="M89" s="72"/>
      <c r="N89" s="72"/>
      <c r="O89" s="31"/>
      <c r="P89" s="31"/>
      <c r="Q89" s="31"/>
      <c r="R89" s="31"/>
      <c r="S89" s="31"/>
      <c r="T89" s="31"/>
      <c r="U89" s="31"/>
      <c r="V89" s="31"/>
      <c r="W89" s="31"/>
      <c r="X89" s="31"/>
      <c r="Y89" s="31"/>
      <c r="Z89" s="31"/>
      <c r="AA89" s="31"/>
    </row>
    <row r="90" spans="1:27" s="6" customFormat="1" ht="23.25" customHeight="1" x14ac:dyDescent="0.25">
      <c r="A90" s="460" t="s">
        <v>189</v>
      </c>
      <c r="B90" s="460"/>
      <c r="C90" s="460"/>
      <c r="D90" s="460"/>
      <c r="E90" s="460"/>
      <c r="F90" s="460"/>
      <c r="G90" s="460"/>
      <c r="H90" s="460"/>
      <c r="L90" s="72"/>
      <c r="M90" s="72"/>
      <c r="N90" s="72"/>
      <c r="O90" s="31"/>
      <c r="P90" s="31"/>
      <c r="Q90" s="31"/>
      <c r="R90" s="31"/>
      <c r="S90" s="31"/>
      <c r="T90" s="31"/>
      <c r="U90" s="31"/>
      <c r="V90" s="31"/>
      <c r="W90" s="31"/>
      <c r="X90" s="31"/>
      <c r="Y90" s="31"/>
      <c r="Z90" s="31"/>
      <c r="AA90" s="31"/>
    </row>
    <row r="91" spans="1:27" s="6" customFormat="1" ht="11.25" customHeight="1" x14ac:dyDescent="0.25">
      <c r="A91" s="53" t="s">
        <v>190</v>
      </c>
      <c r="B91" s="54"/>
      <c r="C91" s="54"/>
      <c r="D91" s="54"/>
      <c r="E91" s="54"/>
      <c r="F91" s="54"/>
      <c r="G91" s="54"/>
      <c r="H91" s="54"/>
      <c r="L91" s="72"/>
      <c r="M91" s="72"/>
      <c r="N91" s="72"/>
      <c r="O91" s="31"/>
      <c r="P91" s="31"/>
      <c r="Q91" s="31"/>
      <c r="R91" s="31"/>
      <c r="S91" s="31"/>
      <c r="T91" s="31"/>
      <c r="U91" s="31"/>
      <c r="V91" s="31"/>
      <c r="W91" s="31"/>
      <c r="X91" s="31"/>
      <c r="Y91" s="31"/>
      <c r="Z91" s="31"/>
      <c r="AA91" s="31"/>
    </row>
    <row r="92" spans="1:27" s="6" customFormat="1" ht="33" customHeight="1" x14ac:dyDescent="0.2">
      <c r="A92" s="459" t="s">
        <v>191</v>
      </c>
      <c r="B92" s="459"/>
      <c r="C92" s="459"/>
      <c r="D92" s="459"/>
      <c r="E92" s="459"/>
      <c r="F92" s="459"/>
      <c r="G92" s="459"/>
      <c r="H92" s="459"/>
    </row>
    <row r="93" spans="1:27" ht="3" customHeight="1" x14ac:dyDescent="0.2"/>
  </sheetData>
  <mergeCells count="18">
    <mergeCell ref="A92:H92"/>
    <mergeCell ref="A2:G2"/>
    <mergeCell ref="A3:G3"/>
    <mergeCell ref="A4:G4"/>
    <mergeCell ref="A85:H85"/>
    <mergeCell ref="A87:H87"/>
    <mergeCell ref="A88:H88"/>
    <mergeCell ref="A89:H89"/>
    <mergeCell ref="A90:H90"/>
    <mergeCell ref="A8:A10"/>
    <mergeCell ref="B8:B10"/>
    <mergeCell ref="C1:D1"/>
    <mergeCell ref="A6:H6"/>
    <mergeCell ref="C8:C10"/>
    <mergeCell ref="D8:D10"/>
    <mergeCell ref="E8:H8"/>
    <mergeCell ref="H9:H10"/>
    <mergeCell ref="H3:H4"/>
  </mergeCells>
  <pageMargins left="0.23622047244094491" right="0.23622047244094491" top="0.35433070866141736" bottom="0.35433070866141736" header="0.31496062992125984" footer="0.31496062992125984"/>
  <pageSetup paperSize="9" fitToHeight="0" orientation="landscape" r:id="rId1"/>
  <headerFooter alignWithMargins="0"/>
  <rowBreaks count="3" manualBreakCount="3">
    <brk id="31" max="4" man="1"/>
    <brk id="49" max="16383" man="1"/>
    <brk id="7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I50"/>
  <sheetViews>
    <sheetView view="pageBreakPreview" topLeftCell="A31" zoomScale="110" zoomScaleNormal="100" zoomScaleSheetLayoutView="110" workbookViewId="0">
      <selection activeCell="B41" sqref="B41"/>
    </sheetView>
  </sheetViews>
  <sheetFormatPr defaultColWidth="0.88671875" defaultRowHeight="10.199999999999999" x14ac:dyDescent="0.2"/>
  <cols>
    <col min="1" max="1" width="8.6640625" style="34" customWidth="1"/>
    <col min="2" max="2" width="63.44140625" style="34" bestFit="1" customWidth="1"/>
    <col min="3" max="3" width="8.6640625" style="34" customWidth="1"/>
    <col min="4" max="4" width="6.5546875" style="34" customWidth="1"/>
    <col min="5" max="5" width="10.33203125" style="34" customWidth="1"/>
    <col min="6" max="6" width="14" style="34" customWidth="1"/>
    <col min="7" max="7" width="9.88671875" style="34" hidden="1" customWidth="1"/>
    <col min="8" max="8" width="10.88671875" style="34" hidden="1" customWidth="1"/>
    <col min="9" max="9" width="1.44140625" style="34" hidden="1" customWidth="1"/>
    <col min="10" max="16384" width="0.88671875" style="34"/>
  </cols>
  <sheetData>
    <row r="1" spans="1:9" s="55" customFormat="1" ht="18" x14ac:dyDescent="0.3">
      <c r="B1" s="493" t="s">
        <v>304</v>
      </c>
      <c r="C1" s="493"/>
      <c r="D1" s="493"/>
      <c r="E1" s="493"/>
      <c r="F1" s="493"/>
      <c r="G1" s="493"/>
      <c r="H1" s="493"/>
      <c r="I1" s="493"/>
    </row>
    <row r="3" spans="1:9" ht="13.2" x14ac:dyDescent="0.2">
      <c r="A3" s="450" t="s">
        <v>122</v>
      </c>
      <c r="B3" s="449" t="s">
        <v>0</v>
      </c>
      <c r="C3" s="450" t="s">
        <v>123</v>
      </c>
      <c r="D3" s="450" t="s">
        <v>124</v>
      </c>
      <c r="E3" s="450" t="s">
        <v>305</v>
      </c>
      <c r="F3" s="449" t="s">
        <v>6</v>
      </c>
      <c r="G3" s="449"/>
      <c r="H3" s="449"/>
      <c r="I3" s="449"/>
    </row>
    <row r="4" spans="1:9" ht="13.2" x14ac:dyDescent="0.25">
      <c r="A4" s="450"/>
      <c r="B4" s="449"/>
      <c r="C4" s="450"/>
      <c r="D4" s="450"/>
      <c r="E4" s="450"/>
      <c r="F4" s="21" t="s">
        <v>240</v>
      </c>
      <c r="G4" s="21" t="s">
        <v>240</v>
      </c>
      <c r="H4" s="21" t="s">
        <v>240</v>
      </c>
      <c r="I4" s="450" t="s">
        <v>5</v>
      </c>
    </row>
    <row r="5" spans="1:9" ht="52.8" x14ac:dyDescent="0.2">
      <c r="A5" s="450"/>
      <c r="B5" s="449"/>
      <c r="C5" s="450"/>
      <c r="D5" s="450"/>
      <c r="E5" s="450"/>
      <c r="F5" s="79" t="s">
        <v>125</v>
      </c>
      <c r="G5" s="79" t="s">
        <v>126</v>
      </c>
      <c r="H5" s="79" t="s">
        <v>127</v>
      </c>
      <c r="I5" s="450"/>
    </row>
    <row r="6" spans="1:9" ht="13.2" x14ac:dyDescent="0.2">
      <c r="A6" s="45" t="s">
        <v>7</v>
      </c>
      <c r="B6" s="45" t="s">
        <v>8</v>
      </c>
      <c r="C6" s="45" t="s">
        <v>9</v>
      </c>
      <c r="D6" s="45" t="s">
        <v>10</v>
      </c>
      <c r="E6" s="45" t="s">
        <v>290</v>
      </c>
      <c r="F6" s="45" t="s">
        <v>11</v>
      </c>
      <c r="G6" s="45" t="s">
        <v>12</v>
      </c>
      <c r="H6" s="45" t="s">
        <v>13</v>
      </c>
      <c r="I6" s="45" t="s">
        <v>14</v>
      </c>
    </row>
    <row r="7" spans="1:9" s="232" customFormat="1" ht="15.6" x14ac:dyDescent="0.25">
      <c r="A7" s="295">
        <v>1</v>
      </c>
      <c r="B7" s="341" t="s">
        <v>258</v>
      </c>
      <c r="C7" s="295" t="s">
        <v>128</v>
      </c>
      <c r="D7" s="342" t="s">
        <v>21</v>
      </c>
      <c r="E7" s="295"/>
      <c r="F7" s="302">
        <f>F14</f>
        <v>19344676.5</v>
      </c>
      <c r="G7" s="343"/>
      <c r="H7" s="343"/>
      <c r="I7" s="343"/>
    </row>
    <row r="8" spans="1:9" s="238" customFormat="1" ht="145.94999999999999" customHeight="1" x14ac:dyDescent="0.25">
      <c r="A8" s="309" t="s">
        <v>129</v>
      </c>
      <c r="B8" s="344" t="s">
        <v>259</v>
      </c>
      <c r="C8" s="309" t="s">
        <v>130</v>
      </c>
      <c r="D8" s="309" t="s">
        <v>21</v>
      </c>
      <c r="E8" s="309"/>
      <c r="F8" s="316">
        <f>'Госзадание 5,6'!F9+'Иная 5,6'!F9+'Внебюджет 5,6'!F9</f>
        <v>0</v>
      </c>
      <c r="G8" s="345" t="e">
        <f>'Госзадание 5,6'!#REF!+'Иная 5,6'!#REF!+'Внебюджет 5,6'!G9</f>
        <v>#REF!</v>
      </c>
      <c r="H8" s="345" t="e">
        <f>'Госзадание 5,6'!#REF!+'Иная 5,6'!#REF!+'Внебюджет 5,6'!H9</f>
        <v>#REF!</v>
      </c>
      <c r="I8" s="345" t="e">
        <f>'Госзадание 5,6'!#REF!+'Иная 5,6'!#REF!+'Внебюджет 5,6'!I9</f>
        <v>#REF!</v>
      </c>
    </row>
    <row r="9" spans="1:9" s="238" customFormat="1" ht="41.4" customHeight="1" x14ac:dyDescent="0.25">
      <c r="A9" s="309" t="s">
        <v>131</v>
      </c>
      <c r="B9" s="344" t="s">
        <v>260</v>
      </c>
      <c r="C9" s="309" t="s">
        <v>132</v>
      </c>
      <c r="D9" s="309" t="s">
        <v>21</v>
      </c>
      <c r="E9" s="309"/>
      <c r="F9" s="316">
        <f>'Госзадание 5,6'!F10+'Иная 5,6'!F10+'Внебюджет 5,6'!F10</f>
        <v>0</v>
      </c>
      <c r="G9" s="345" t="e">
        <f>'Госзадание 5,6'!#REF!+'Иная 5,6'!#REF!+'Внебюджет 5,6'!G10</f>
        <v>#REF!</v>
      </c>
      <c r="H9" s="345" t="e">
        <f>'Госзадание 5,6'!#REF!+'Иная 5,6'!#REF!+'Внебюджет 5,6'!H10</f>
        <v>#REF!</v>
      </c>
      <c r="I9" s="345" t="e">
        <f>'Госзадание 5,6'!#REF!+'Иная 5,6'!#REF!+'Внебюджет 5,6'!I10</f>
        <v>#REF!</v>
      </c>
    </row>
    <row r="10" spans="1:9" s="238" customFormat="1" ht="42" x14ac:dyDescent="0.25">
      <c r="A10" s="309" t="s">
        <v>133</v>
      </c>
      <c r="B10" s="344" t="s">
        <v>261</v>
      </c>
      <c r="C10" s="309" t="s">
        <v>135</v>
      </c>
      <c r="D10" s="309" t="s">
        <v>21</v>
      </c>
      <c r="E10" s="309"/>
      <c r="F10" s="316">
        <f>'Госзадание 5,6'!F11+'Иная 5,6'!F11+'Внебюджет 5,6'!F11</f>
        <v>0</v>
      </c>
      <c r="G10" s="345" t="e">
        <f>'Госзадание 5,6'!#REF!+'Иная 5,6'!#REF!+'Внебюджет 5,6'!G11</f>
        <v>#REF!</v>
      </c>
      <c r="H10" s="345" t="e">
        <f>'Госзадание 5,6'!#REF!+'Иная 5,6'!#REF!+'Внебюджет 5,6'!H11</f>
        <v>#REF!</v>
      </c>
      <c r="I10" s="345" t="e">
        <f>'Госзадание 5,6'!#REF!+'Иная 5,6'!#REF!+'Внебюджет 5,6'!I11</f>
        <v>#REF!</v>
      </c>
    </row>
    <row r="11" spans="1:9" ht="26.4" x14ac:dyDescent="0.25">
      <c r="A11" s="36" t="s">
        <v>291</v>
      </c>
      <c r="B11" s="35" t="s">
        <v>141</v>
      </c>
      <c r="C11" s="36" t="s">
        <v>292</v>
      </c>
      <c r="D11" s="36" t="s">
        <v>21</v>
      </c>
      <c r="E11" s="36"/>
      <c r="F11" s="81"/>
      <c r="G11" s="21"/>
      <c r="H11" s="21"/>
      <c r="I11" s="21"/>
    </row>
    <row r="12" spans="1:9" ht="15.6" x14ac:dyDescent="0.25">
      <c r="A12" s="36"/>
      <c r="B12" s="35" t="s">
        <v>293</v>
      </c>
      <c r="C12" s="36" t="s">
        <v>294</v>
      </c>
      <c r="D12" s="36"/>
      <c r="E12" s="36"/>
      <c r="F12" s="81"/>
      <c r="G12" s="21"/>
      <c r="H12" s="21"/>
      <c r="I12" s="21"/>
    </row>
    <row r="13" spans="1:9" ht="15.6" x14ac:dyDescent="0.25">
      <c r="A13" s="36" t="s">
        <v>295</v>
      </c>
      <c r="B13" s="35" t="s">
        <v>263</v>
      </c>
      <c r="C13" s="36" t="s">
        <v>296</v>
      </c>
      <c r="D13" s="36" t="s">
        <v>21</v>
      </c>
      <c r="E13" s="36"/>
      <c r="F13" s="81"/>
      <c r="G13" s="21"/>
      <c r="H13" s="21"/>
      <c r="I13" s="21"/>
    </row>
    <row r="14" spans="1:9" s="238" customFormat="1" ht="42" x14ac:dyDescent="0.25">
      <c r="A14" s="309" t="s">
        <v>134</v>
      </c>
      <c r="B14" s="344" t="s">
        <v>262</v>
      </c>
      <c r="C14" s="309" t="s">
        <v>136</v>
      </c>
      <c r="D14" s="309" t="s">
        <v>21</v>
      </c>
      <c r="E14" s="309"/>
      <c r="F14" s="316">
        <f>'Госзадание 5,6'!F15+'Иная 5,6'!F15+'Внебюджет 5,6'!F15</f>
        <v>19344676.5</v>
      </c>
      <c r="G14" s="345" t="e">
        <f>'Госзадание 5,6'!#REF!+'Иная 5,6'!#REF!+'Внебюджет 5,6'!G15</f>
        <v>#REF!</v>
      </c>
      <c r="H14" s="345" t="e">
        <f>'Госзадание 5,6'!#REF!+'Иная 5,6'!#REF!+'Внебюджет 5,6'!H15</f>
        <v>#REF!</v>
      </c>
      <c r="I14" s="345" t="e">
        <f>'Госзадание 5,6'!#REF!+'Иная 5,6'!#REF!+'Внебюджет 5,6'!I15</f>
        <v>#REF!</v>
      </c>
    </row>
    <row r="15" spans="1:9" ht="39.6" x14ac:dyDescent="0.25">
      <c r="A15" s="36" t="s">
        <v>137</v>
      </c>
      <c r="B15" s="49" t="s">
        <v>139</v>
      </c>
      <c r="C15" s="36" t="s">
        <v>138</v>
      </c>
      <c r="D15" s="36" t="s">
        <v>21</v>
      </c>
      <c r="E15" s="36"/>
      <c r="F15" s="81">
        <f>F16</f>
        <v>14465396.5</v>
      </c>
      <c r="G15" s="21" t="e">
        <f>'Госзадание 5,6'!#REF!+'Иная 5,6'!#REF!+'Внебюджет 5,6'!G16</f>
        <v>#REF!</v>
      </c>
      <c r="H15" s="21" t="e">
        <f>'Госзадание 5,6'!#REF!+'Иная 5,6'!#REF!+'Внебюджет 5,6'!H16</f>
        <v>#REF!</v>
      </c>
      <c r="I15" s="21" t="e">
        <f>'Госзадание 5,6'!#REF!+'Иная 5,6'!#REF!+'Внебюджет 5,6'!I16</f>
        <v>#REF!</v>
      </c>
    </row>
    <row r="16" spans="1:9" ht="26.4" x14ac:dyDescent="0.25">
      <c r="A16" s="36" t="s">
        <v>140</v>
      </c>
      <c r="B16" s="35" t="s">
        <v>141</v>
      </c>
      <c r="C16" s="36" t="s">
        <v>142</v>
      </c>
      <c r="D16" s="36" t="s">
        <v>21</v>
      </c>
      <c r="E16" s="36"/>
      <c r="F16" s="81">
        <f>'Госзадание 5,6'!F17+'Иная 5,6'!F17+'Внебюджет 5,6'!F17</f>
        <v>14465396.5</v>
      </c>
      <c r="G16" s="21" t="e">
        <f>'Госзадание 5,6'!#REF!+'Иная 5,6'!#REF!+'Внебюджет 5,6'!G17</f>
        <v>#REF!</v>
      </c>
      <c r="H16" s="21" t="e">
        <f>'Госзадание 5,6'!#REF!+'Иная 5,6'!#REF!+'Внебюджет 5,6'!H17</f>
        <v>#REF!</v>
      </c>
      <c r="I16" s="21" t="e">
        <f>'Госзадание 5,6'!#REF!+'Иная 5,6'!#REF!+'Внебюджет 5,6'!I17</f>
        <v>#REF!</v>
      </c>
    </row>
    <row r="17" spans="1:9" ht="15.6" x14ac:dyDescent="0.25">
      <c r="A17" s="36" t="s">
        <v>143</v>
      </c>
      <c r="B17" s="35" t="s">
        <v>263</v>
      </c>
      <c r="C17" s="36" t="s">
        <v>144</v>
      </c>
      <c r="D17" s="36" t="s">
        <v>21</v>
      </c>
      <c r="E17" s="36"/>
      <c r="F17" s="81">
        <f>'Госзадание 5,6'!F18+'Иная 5,6'!F18+'Внебюджет 5,6'!F18</f>
        <v>4879280</v>
      </c>
      <c r="G17" s="21" t="e">
        <f>'Госзадание 5,6'!#REF!+'Иная 5,6'!#REF!+'Внебюджет 5,6'!G18</f>
        <v>#REF!</v>
      </c>
      <c r="H17" s="21" t="e">
        <f>'Госзадание 5,6'!#REF!+'Иная 5,6'!#REF!+'Внебюджет 5,6'!H18</f>
        <v>#REF!</v>
      </c>
      <c r="I17" s="21" t="e">
        <f>'Госзадание 5,6'!#REF!+'Иная 5,6'!#REF!+'Внебюджет 5,6'!I18</f>
        <v>#REF!</v>
      </c>
    </row>
    <row r="18" spans="1:9" ht="26.4" x14ac:dyDescent="0.25">
      <c r="A18" s="36" t="s">
        <v>145</v>
      </c>
      <c r="B18" s="49" t="s">
        <v>146</v>
      </c>
      <c r="C18" s="36" t="s">
        <v>147</v>
      </c>
      <c r="D18" s="36" t="s">
        <v>21</v>
      </c>
      <c r="E18" s="36"/>
      <c r="F18" s="81">
        <f>'Госзадание 5,6'!F19+'Иная 5,6'!F19+'Внебюджет 5,6'!F19</f>
        <v>0</v>
      </c>
      <c r="G18" s="21" t="e">
        <f>'Госзадание 5,6'!#REF!+'Иная 5,6'!#REF!+'Внебюджет 5,6'!G19</f>
        <v>#REF!</v>
      </c>
      <c r="H18" s="21" t="e">
        <f>'Госзадание 5,6'!#REF!+'Иная 5,6'!#REF!+'Внебюджет 5,6'!H19</f>
        <v>#REF!</v>
      </c>
      <c r="I18" s="21" t="e">
        <f>'Госзадание 5,6'!#REF!+'Иная 5,6'!#REF!+'Внебюджет 5,6'!I19</f>
        <v>#REF!</v>
      </c>
    </row>
    <row r="19" spans="1:9" ht="26.4" x14ac:dyDescent="0.25">
      <c r="A19" s="36" t="s">
        <v>148</v>
      </c>
      <c r="B19" s="35" t="s">
        <v>141</v>
      </c>
      <c r="C19" s="36" t="s">
        <v>149</v>
      </c>
      <c r="D19" s="36" t="s">
        <v>21</v>
      </c>
      <c r="E19" s="36"/>
      <c r="F19" s="81">
        <f>'Госзадание 5,6'!F20+'Иная 5,6'!F21+'Внебюджет 5,6'!F21</f>
        <v>0</v>
      </c>
      <c r="G19" s="21" t="e">
        <f>'Госзадание 5,6'!#REF!+'Иная 5,6'!#REF!+'Внебюджет 5,6'!G21</f>
        <v>#REF!</v>
      </c>
      <c r="H19" s="21" t="e">
        <f>'Госзадание 5,6'!#REF!+'Иная 5,6'!#REF!+'Внебюджет 5,6'!H21</f>
        <v>#REF!</v>
      </c>
      <c r="I19" s="21" t="e">
        <f>'Госзадание 5,6'!#REF!+'Иная 5,6'!#REF!+'Внебюджет 5,6'!I21</f>
        <v>#REF!</v>
      </c>
    </row>
    <row r="20" spans="1:9" ht="15.6" x14ac:dyDescent="0.25">
      <c r="A20" s="36"/>
      <c r="B20" s="35" t="s">
        <v>293</v>
      </c>
      <c r="C20" s="36" t="s">
        <v>297</v>
      </c>
      <c r="D20" s="36"/>
      <c r="E20" s="36"/>
      <c r="F20" s="81"/>
      <c r="G20" s="21"/>
      <c r="H20" s="21"/>
      <c r="I20" s="21"/>
    </row>
    <row r="21" spans="1:9" ht="15.6" x14ac:dyDescent="0.25">
      <c r="A21" s="36" t="s">
        <v>150</v>
      </c>
      <c r="B21" s="35" t="s">
        <v>263</v>
      </c>
      <c r="C21" s="36" t="s">
        <v>151</v>
      </c>
      <c r="D21" s="36" t="s">
        <v>21</v>
      </c>
      <c r="E21" s="36"/>
      <c r="F21" s="81">
        <f>'Госзадание 5,6'!F22+'Иная 5,6'!F22+'Внебюджет 5,6'!F22</f>
        <v>0</v>
      </c>
      <c r="G21" s="21" t="e">
        <f>'Госзадание 5,6'!#REF!+'Иная 5,6'!#REF!+'Внебюджет 5,6'!G22</f>
        <v>#REF!</v>
      </c>
      <c r="H21" s="21" t="e">
        <f>'Госзадание 5,6'!#REF!+'Иная 5,6'!#REF!+'Внебюджет 5,6'!H22</f>
        <v>#REF!</v>
      </c>
      <c r="I21" s="21" t="e">
        <f>'Госзадание 5,6'!#REF!+'Иная 5,6'!#REF!+'Внебюджет 5,6'!I22</f>
        <v>#REF!</v>
      </c>
    </row>
    <row r="22" spans="1:9" ht="28.8" x14ac:dyDescent="0.25">
      <c r="A22" s="36" t="s">
        <v>152</v>
      </c>
      <c r="B22" s="49" t="s">
        <v>264</v>
      </c>
      <c r="C22" s="36" t="s">
        <v>153</v>
      </c>
      <c r="D22" s="36" t="s">
        <v>21</v>
      </c>
      <c r="E22" s="36"/>
      <c r="F22" s="81">
        <f>'Госзадание 5,6'!F23+'Иная 5,6'!F23+'Внебюджет 5,6'!F23</f>
        <v>0</v>
      </c>
      <c r="G22" s="21" t="e">
        <f>'Госзадание 5,6'!#REF!+'Иная 5,6'!#REF!+'Внебюджет 5,6'!G23</f>
        <v>#REF!</v>
      </c>
      <c r="H22" s="21" t="e">
        <f>'Госзадание 5,6'!#REF!+'Иная 5,6'!#REF!+'Внебюджет 5,6'!H23</f>
        <v>#REF!</v>
      </c>
      <c r="I22" s="21" t="e">
        <f>'Госзадание 5,6'!#REF!+'Иная 5,6'!#REF!+'Внебюджет 5,6'!I23</f>
        <v>#REF!</v>
      </c>
    </row>
    <row r="23" spans="1:9" ht="15.6" x14ac:dyDescent="0.25">
      <c r="A23" s="36"/>
      <c r="B23" s="35" t="s">
        <v>293</v>
      </c>
      <c r="C23" s="36" t="s">
        <v>298</v>
      </c>
      <c r="D23" s="36"/>
      <c r="E23" s="36"/>
      <c r="F23" s="81"/>
      <c r="G23" s="21"/>
      <c r="H23" s="21"/>
      <c r="I23" s="21"/>
    </row>
    <row r="24" spans="1:9" ht="13.2" x14ac:dyDescent="0.25">
      <c r="A24" s="36" t="s">
        <v>154</v>
      </c>
      <c r="B24" s="49" t="s">
        <v>155</v>
      </c>
      <c r="C24" s="36" t="s">
        <v>156</v>
      </c>
      <c r="D24" s="36" t="s">
        <v>21</v>
      </c>
      <c r="E24" s="36"/>
      <c r="F24" s="81">
        <f>'Госзадание 5,6'!F25+'Иная 5,6'!F25+'Внебюджет 5,6'!F25</f>
        <v>0</v>
      </c>
      <c r="G24" s="21" t="e">
        <f>'Госзадание 5,6'!#REF!+'Иная 5,6'!#REF!+'Внебюджет 5,6'!G25</f>
        <v>#REF!</v>
      </c>
      <c r="H24" s="21" t="e">
        <f>'Госзадание 5,6'!#REF!+'Иная 5,6'!#REF!+'Внебюджет 5,6'!H25</f>
        <v>#REF!</v>
      </c>
      <c r="I24" s="21" t="e">
        <f>'Госзадание 5,6'!#REF!+'Иная 5,6'!#REF!+'Внебюджет 5,6'!I25</f>
        <v>#REF!</v>
      </c>
    </row>
    <row r="25" spans="1:9" ht="26.4" x14ac:dyDescent="0.25">
      <c r="A25" s="36" t="s">
        <v>157</v>
      </c>
      <c r="B25" s="35" t="s">
        <v>141</v>
      </c>
      <c r="C25" s="36" t="s">
        <v>158</v>
      </c>
      <c r="D25" s="36" t="s">
        <v>21</v>
      </c>
      <c r="E25" s="36"/>
      <c r="F25" s="81">
        <f>'Госзадание 5,6'!F26+'Иная 5,6'!F26+'Внебюджет 5,6'!F26</f>
        <v>0</v>
      </c>
      <c r="G25" s="21" t="e">
        <f>'Госзадание 5,6'!#REF!+'Иная 5,6'!#REF!+'Внебюджет 5,6'!G26</f>
        <v>#REF!</v>
      </c>
      <c r="H25" s="21" t="e">
        <f>'Госзадание 5,6'!#REF!+'Иная 5,6'!#REF!+'Внебюджет 5,6'!H26</f>
        <v>#REF!</v>
      </c>
      <c r="I25" s="21" t="e">
        <f>'Госзадание 5,6'!#REF!+'Иная 5,6'!#REF!+'Внебюджет 5,6'!I26</f>
        <v>#REF!</v>
      </c>
    </row>
    <row r="26" spans="1:9" ht="15.6" x14ac:dyDescent="0.25">
      <c r="A26" s="36" t="s">
        <v>159</v>
      </c>
      <c r="B26" s="35" t="s">
        <v>263</v>
      </c>
      <c r="C26" s="36" t="s">
        <v>160</v>
      </c>
      <c r="D26" s="36" t="s">
        <v>21</v>
      </c>
      <c r="E26" s="36"/>
      <c r="F26" s="81">
        <f>'Госзадание 5,6'!F27+'Иная 5,6'!F27+'Внебюджет 5,6'!F27</f>
        <v>0</v>
      </c>
      <c r="G26" s="21" t="e">
        <f>'Госзадание 5,6'!#REF!+'Иная 5,6'!#REF!+'Внебюджет 5,6'!G27</f>
        <v>#REF!</v>
      </c>
      <c r="H26" s="21" t="e">
        <f>'Госзадание 5,6'!#REF!+'Иная 5,6'!#REF!+'Внебюджет 5,6'!H27</f>
        <v>#REF!</v>
      </c>
      <c r="I26" s="21" t="e">
        <f>'Госзадание 5,6'!#REF!+'Иная 5,6'!#REF!+'Внебюджет 5,6'!I27</f>
        <v>#REF!</v>
      </c>
    </row>
    <row r="27" spans="1:9" ht="13.2" x14ac:dyDescent="0.25">
      <c r="A27" s="36" t="s">
        <v>161</v>
      </c>
      <c r="B27" s="49" t="s">
        <v>162</v>
      </c>
      <c r="C27" s="36" t="s">
        <v>163</v>
      </c>
      <c r="D27" s="36" t="s">
        <v>21</v>
      </c>
      <c r="E27" s="36"/>
      <c r="F27" s="81">
        <f>'Госзадание 5,6'!F28+'Иная 5,6'!F28+'Внебюджет 5,6'!F28</f>
        <v>0</v>
      </c>
      <c r="G27" s="21" t="e">
        <f>'Госзадание 5,6'!#REF!+'Иная 5,6'!#REF!+'Внебюджет 5,6'!G28</f>
        <v>#REF!</v>
      </c>
      <c r="H27" s="21" t="e">
        <f>'Госзадание 5,6'!#REF!+'Иная 5,6'!#REF!+'Внебюджет 5,6'!H28</f>
        <v>#REF!</v>
      </c>
      <c r="I27" s="21" t="e">
        <f>'Госзадание 5,6'!#REF!+'Иная 5,6'!#REF!+'Внебюджет 5,6'!I28</f>
        <v>#REF!</v>
      </c>
    </row>
    <row r="28" spans="1:9" ht="26.4" x14ac:dyDescent="0.25">
      <c r="A28" s="36" t="s">
        <v>164</v>
      </c>
      <c r="B28" s="35" t="s">
        <v>141</v>
      </c>
      <c r="C28" s="36" t="s">
        <v>165</v>
      </c>
      <c r="D28" s="36" t="s">
        <v>21</v>
      </c>
      <c r="E28" s="36"/>
      <c r="F28" s="81">
        <f>'Госзадание 5,6'!F29+'Иная 5,6'!F29+'Внебюджет 5,6'!F29</f>
        <v>0</v>
      </c>
      <c r="G28" s="21" t="e">
        <f>'Госзадание 5,6'!#REF!+'Иная 5,6'!#REF!+'Внебюджет 5,6'!G29</f>
        <v>#REF!</v>
      </c>
      <c r="H28" s="21" t="e">
        <f>'Госзадание 5,6'!#REF!+'Иная 5,6'!#REF!+'Внебюджет 5,6'!H29</f>
        <v>#REF!</v>
      </c>
      <c r="I28" s="21" t="e">
        <f>'Госзадание 5,6'!#REF!+'Иная 5,6'!#REF!+'Внебюджет 5,6'!I29</f>
        <v>#REF!</v>
      </c>
    </row>
    <row r="29" spans="1:9" ht="15.6" x14ac:dyDescent="0.25">
      <c r="A29" s="36"/>
      <c r="B29" s="35" t="s">
        <v>293</v>
      </c>
      <c r="C29" s="36" t="s">
        <v>299</v>
      </c>
      <c r="D29" s="36"/>
      <c r="E29" s="36"/>
      <c r="F29" s="81"/>
      <c r="G29" s="21"/>
      <c r="H29" s="21"/>
      <c r="I29" s="21"/>
    </row>
    <row r="30" spans="1:9" ht="13.2" x14ac:dyDescent="0.25">
      <c r="A30" s="36" t="s">
        <v>166</v>
      </c>
      <c r="B30" s="35" t="s">
        <v>167</v>
      </c>
      <c r="C30" s="36" t="s">
        <v>168</v>
      </c>
      <c r="D30" s="36" t="s">
        <v>21</v>
      </c>
      <c r="E30" s="36"/>
      <c r="F30" s="81">
        <f>'Госзадание 5,6'!F31+'Иная 5,6'!F31+'Внебюджет 5,6'!F31</f>
        <v>0</v>
      </c>
      <c r="G30" s="21" t="e">
        <f>'Госзадание 5,6'!#REF!+'Иная 5,6'!#REF!+'Внебюджет 5,6'!G31</f>
        <v>#REF!</v>
      </c>
      <c r="H30" s="21" t="e">
        <f>'Госзадание 5,6'!#REF!+'Иная 5,6'!#REF!+'Внебюджет 5,6'!H31</f>
        <v>#REF!</v>
      </c>
      <c r="I30" s="21" t="e">
        <f>'Госзадание 5,6'!#REF!+'Иная 5,6'!#REF!+'Внебюджет 5,6'!I31</f>
        <v>#REF!</v>
      </c>
    </row>
    <row r="31" spans="1:9" s="232" customFormat="1" ht="42" x14ac:dyDescent="0.25">
      <c r="A31" s="342" t="s">
        <v>8</v>
      </c>
      <c r="B31" s="346" t="s">
        <v>265</v>
      </c>
      <c r="C31" s="342" t="s">
        <v>169</v>
      </c>
      <c r="D31" s="342" t="s">
        <v>21</v>
      </c>
      <c r="E31" s="342"/>
      <c r="F31" s="302">
        <f>'Госзадание 5,6'!F32+'Иная 5,6'!F32+'Внебюджет 5,6'!F32</f>
        <v>0</v>
      </c>
      <c r="G31" s="343" t="e">
        <f>'Госзадание 5,6'!#REF!+'Иная 5,6'!#REF!+'Внебюджет 5,6'!G32</f>
        <v>#REF!</v>
      </c>
      <c r="H31" s="343" t="e">
        <f>'Госзадание 5,6'!#REF!+'Иная 5,6'!#REF!+'Внебюджет 5,6'!H32</f>
        <v>#REF!</v>
      </c>
      <c r="I31" s="343" t="e">
        <f>'Госзадание 5,6'!#REF!+'Иная 5,6'!#REF!+'Внебюджет 5,6'!I32</f>
        <v>#REF!</v>
      </c>
    </row>
    <row r="32" spans="1:9" ht="13.2" x14ac:dyDescent="0.25">
      <c r="A32" s="57"/>
      <c r="B32" s="50" t="s">
        <v>170</v>
      </c>
      <c r="C32" s="36" t="s">
        <v>171</v>
      </c>
      <c r="D32" s="57"/>
      <c r="E32" s="36"/>
      <c r="F32" s="81">
        <f>'Госзадание 5,6'!F33+'Иная 5,6'!F33+'Внебюджет 5,6'!F33</f>
        <v>0</v>
      </c>
      <c r="G32" s="21" t="e">
        <f>'Госзадание 5,6'!#REF!+'Иная 5,6'!#REF!+'Внебюджет 5,6'!G33</f>
        <v>#REF!</v>
      </c>
      <c r="H32" s="21" t="e">
        <f>'Госзадание 5,6'!#REF!+'Иная 5,6'!#REF!+'Внебюджет 5,6'!H33</f>
        <v>#REF!</v>
      </c>
      <c r="I32" s="21" t="e">
        <f>'Госзадание 5,6'!#REF!+'Иная 5,6'!#REF!+'Внебюджет 5,6'!I33</f>
        <v>#REF!</v>
      </c>
    </row>
    <row r="33" spans="1:9" s="232" customFormat="1" ht="39.6" x14ac:dyDescent="0.25">
      <c r="A33" s="342" t="s">
        <v>9</v>
      </c>
      <c r="B33" s="346" t="s">
        <v>172</v>
      </c>
      <c r="C33" s="342" t="s">
        <v>173</v>
      </c>
      <c r="D33" s="342" t="s">
        <v>21</v>
      </c>
      <c r="E33" s="342"/>
      <c r="F33" s="302">
        <f>'Госзадание 5,6'!F34+'Иная 5,6'!F34+'Внебюджет 5,6'!F34</f>
        <v>0</v>
      </c>
      <c r="G33" s="343" t="e">
        <f>'Госзадание 5,6'!#REF!+'Иная 5,6'!#REF!+'Внебюджет 5,6'!G34</f>
        <v>#REF!</v>
      </c>
      <c r="H33" s="343" t="e">
        <f>'Госзадание 5,6'!#REF!+'Иная 5,6'!#REF!+'Внебюджет 5,6'!H34</f>
        <v>#REF!</v>
      </c>
      <c r="I33" s="343" t="e">
        <f>'Госзадание 5,6'!#REF!+'Иная 5,6'!#REF!+'Внебюджет 5,6'!I34</f>
        <v>#REF!</v>
      </c>
    </row>
    <row r="34" spans="1:9" ht="13.2" x14ac:dyDescent="0.25">
      <c r="A34" s="57"/>
      <c r="B34" s="50" t="s">
        <v>170</v>
      </c>
      <c r="C34" s="36" t="s">
        <v>174</v>
      </c>
      <c r="D34" s="57"/>
      <c r="E34" s="36"/>
      <c r="F34" s="81">
        <f>'Госзадание 5,6'!F35+'Иная 5,6'!F35+'Внебюджет 5,6'!F35</f>
        <v>0</v>
      </c>
      <c r="G34" s="21" t="e">
        <f>'Госзадание 5,6'!#REF!+'Иная 5,6'!#REF!+'Внебюджет 5,6'!G35</f>
        <v>#REF!</v>
      </c>
      <c r="H34" s="21" t="e">
        <f>'Госзадание 5,6'!#REF!+'Иная 5,6'!#REF!+'Внебюджет 5,6'!H35</f>
        <v>#REF!</v>
      </c>
      <c r="I34" s="21" t="e">
        <f>'Госзадание 5,6'!#REF!+'Иная 5,6'!#REF!+'Внебюджет 5,6'!I35</f>
        <v>#REF!</v>
      </c>
    </row>
    <row r="36" spans="1:9" ht="19.95" customHeight="1" x14ac:dyDescent="0.25">
      <c r="B36" s="68" t="s">
        <v>243</v>
      </c>
      <c r="C36" s="497" t="s">
        <v>390</v>
      </c>
      <c r="D36" s="497"/>
      <c r="F36" s="216" t="s">
        <v>391</v>
      </c>
      <c r="G36" s="495" t="s">
        <v>200</v>
      </c>
      <c r="H36" s="495"/>
      <c r="I36" s="32"/>
    </row>
    <row r="37" spans="1:9" ht="13.2" x14ac:dyDescent="0.25">
      <c r="B37" s="68"/>
      <c r="C37" s="496" t="s">
        <v>175</v>
      </c>
      <c r="D37" s="496"/>
      <c r="F37" s="58"/>
      <c r="G37" s="496" t="s">
        <v>16</v>
      </c>
      <c r="H37" s="496"/>
      <c r="I37" s="59"/>
    </row>
    <row r="38" spans="1:9" ht="13.8" x14ac:dyDescent="0.25">
      <c r="B38" s="68" t="s">
        <v>176</v>
      </c>
      <c r="C38" s="497" t="s">
        <v>392</v>
      </c>
      <c r="D38" s="497"/>
      <c r="F38" s="216" t="s">
        <v>394</v>
      </c>
      <c r="G38" s="495" t="s">
        <v>200</v>
      </c>
      <c r="H38" s="495"/>
      <c r="I38" s="8"/>
    </row>
    <row r="39" spans="1:9" s="60" customFormat="1" x14ac:dyDescent="0.2">
      <c r="C39" s="496" t="s">
        <v>175</v>
      </c>
      <c r="D39" s="496"/>
      <c r="E39" s="34"/>
      <c r="F39" s="58"/>
      <c r="G39" s="496" t="s">
        <v>177</v>
      </c>
      <c r="H39" s="496"/>
      <c r="I39" s="61"/>
    </row>
    <row r="40" spans="1:9" ht="13.2" x14ac:dyDescent="0.25">
      <c r="B40" s="498" t="s">
        <v>434</v>
      </c>
      <c r="C40" s="498"/>
    </row>
    <row r="43" spans="1:9" s="63" customFormat="1" ht="24.75" customHeight="1" x14ac:dyDescent="0.2">
      <c r="A43" s="460" t="s">
        <v>300</v>
      </c>
      <c r="B43" s="460"/>
      <c r="C43" s="460"/>
      <c r="D43" s="460"/>
      <c r="E43" s="460"/>
      <c r="F43" s="460"/>
      <c r="G43" s="460"/>
      <c r="H43" s="460"/>
      <c r="I43" s="460"/>
    </row>
    <row r="44" spans="1:9" s="54" customFormat="1" ht="56.25" customHeight="1" x14ac:dyDescent="0.2">
      <c r="A44" s="460" t="s">
        <v>301</v>
      </c>
      <c r="B44" s="460"/>
      <c r="C44" s="460"/>
      <c r="D44" s="460"/>
      <c r="E44" s="460"/>
      <c r="F44" s="460"/>
      <c r="G44" s="460"/>
      <c r="H44" s="460"/>
      <c r="I44" s="460"/>
    </row>
    <row r="45" spans="1:9" s="54" customFormat="1" ht="10.5" customHeight="1" x14ac:dyDescent="0.2">
      <c r="A45" s="499" t="s">
        <v>192</v>
      </c>
      <c r="B45" s="500"/>
      <c r="C45" s="500"/>
      <c r="D45" s="500"/>
      <c r="E45" s="500"/>
      <c r="F45" s="500"/>
      <c r="G45" s="500"/>
      <c r="H45" s="500"/>
      <c r="I45" s="500"/>
    </row>
    <row r="46" spans="1:9" s="54" customFormat="1" ht="9.6" x14ac:dyDescent="0.2">
      <c r="A46" s="459" t="s">
        <v>193</v>
      </c>
      <c r="B46" s="459"/>
      <c r="C46" s="459"/>
      <c r="D46" s="459"/>
      <c r="E46" s="459"/>
      <c r="F46" s="459"/>
      <c r="G46" s="459"/>
      <c r="H46" s="459"/>
      <c r="I46" s="459"/>
    </row>
    <row r="47" spans="1:9" s="54" customFormat="1" ht="10.8" x14ac:dyDescent="0.2">
      <c r="A47" s="53" t="s">
        <v>194</v>
      </c>
      <c r="C47" s="63"/>
      <c r="D47" s="63"/>
      <c r="E47" s="63"/>
      <c r="F47" s="63"/>
      <c r="G47" s="63"/>
      <c r="H47" s="63"/>
      <c r="I47" s="63"/>
    </row>
    <row r="48" spans="1:9" s="54" customFormat="1" ht="10.8" x14ac:dyDescent="0.2">
      <c r="A48" s="53" t="s">
        <v>195</v>
      </c>
      <c r="C48" s="63"/>
      <c r="D48" s="63"/>
      <c r="E48" s="63"/>
      <c r="F48" s="63"/>
      <c r="G48" s="63"/>
      <c r="H48" s="63"/>
      <c r="I48" s="63"/>
    </row>
    <row r="49" spans="1:9" s="54" customFormat="1" ht="10.5" customHeight="1" x14ac:dyDescent="0.2">
      <c r="A49" s="53" t="s">
        <v>196</v>
      </c>
      <c r="C49" s="63"/>
      <c r="D49" s="63"/>
      <c r="E49" s="63"/>
      <c r="F49" s="63"/>
      <c r="G49" s="63"/>
      <c r="H49" s="63"/>
      <c r="I49" s="63"/>
    </row>
    <row r="50" spans="1:9" x14ac:dyDescent="0.2">
      <c r="A50" s="459" t="s">
        <v>197</v>
      </c>
      <c r="B50" s="494"/>
      <c r="C50" s="494"/>
      <c r="D50" s="494"/>
      <c r="E50" s="494"/>
      <c r="F50" s="494"/>
      <c r="G50" s="494"/>
      <c r="H50" s="494"/>
      <c r="I50" s="494"/>
    </row>
  </sheetData>
  <mergeCells count="22">
    <mergeCell ref="A46:I46"/>
    <mergeCell ref="A50:I50"/>
    <mergeCell ref="G38:H38"/>
    <mergeCell ref="G39:H39"/>
    <mergeCell ref="G36:H36"/>
    <mergeCell ref="C36:D36"/>
    <mergeCell ref="C37:D37"/>
    <mergeCell ref="C38:D38"/>
    <mergeCell ref="C39:D39"/>
    <mergeCell ref="B40:C40"/>
    <mergeCell ref="A43:I43"/>
    <mergeCell ref="A44:I44"/>
    <mergeCell ref="A45:I45"/>
    <mergeCell ref="G37:H37"/>
    <mergeCell ref="I4:I5"/>
    <mergeCell ref="B1:I1"/>
    <mergeCell ref="A3:A5"/>
    <mergeCell ref="B3:B5"/>
    <mergeCell ref="C3:C5"/>
    <mergeCell ref="D3:D5"/>
    <mergeCell ref="F3:I3"/>
    <mergeCell ref="E3:E5"/>
  </mergeCells>
  <pageMargins left="0.59055118110236227" right="0.51181102362204722" top="0.78740157480314965" bottom="0.31496062992125984" header="0.19685039370078741" footer="0.19685039370078741"/>
  <pageSetup paperSize="9" fitToHeight="0" orientation="landscape" r:id="rId1"/>
  <headerFooter alignWithMargins="0">
    <oddHeader xml:space="preserve">&amp;R&amp;"Times New Roman,обычный"&amp;7
</oddHeader>
  </headerFooter>
  <rowBreaks count="1" manualBreakCount="1">
    <brk id="1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T52"/>
  <sheetViews>
    <sheetView view="pageBreakPreview" zoomScale="90" zoomScaleNormal="95" zoomScaleSheetLayoutView="90" workbookViewId="0">
      <selection activeCell="G18" sqref="G18"/>
    </sheetView>
  </sheetViews>
  <sheetFormatPr defaultColWidth="0.88671875" defaultRowHeight="10.199999999999999" x14ac:dyDescent="0.2"/>
  <cols>
    <col min="1" max="1" width="8.6640625" style="34" customWidth="1"/>
    <col min="2" max="2" width="63.44140625" style="34" bestFit="1" customWidth="1"/>
    <col min="3" max="3" width="8.6640625" style="34" customWidth="1"/>
    <col min="4" max="4" width="6.5546875" style="34" customWidth="1"/>
    <col min="5" max="5" width="13.44140625" style="34" customWidth="1"/>
    <col min="6" max="6" width="12.5546875" style="55" customWidth="1"/>
    <col min="7" max="7" width="20.6640625" style="34" customWidth="1"/>
    <col min="8" max="8" width="9.88671875" style="34" hidden="1" customWidth="1"/>
    <col min="9" max="9" width="10.88671875" style="34" hidden="1" customWidth="1"/>
    <col min="10" max="10" width="12.44140625" style="34" hidden="1" customWidth="1"/>
    <col min="11" max="11" width="19.6640625" style="34" customWidth="1"/>
    <col min="12" max="12" width="9.88671875" style="31" hidden="1" customWidth="1"/>
    <col min="13" max="13" width="10.88671875" style="31" hidden="1" customWidth="1"/>
    <col min="14" max="14" width="7.33203125" style="31" hidden="1" customWidth="1"/>
    <col min="15" max="124" width="0.88671875" style="31"/>
    <col min="125" max="16384" width="0.88671875" style="3"/>
  </cols>
  <sheetData>
    <row r="1" spans="1:14" ht="13.2" x14ac:dyDescent="0.25">
      <c r="A1" s="483" t="s">
        <v>236</v>
      </c>
      <c r="B1" s="483"/>
      <c r="C1" s="483"/>
      <c r="D1" s="483"/>
      <c r="E1" s="483"/>
      <c r="F1" s="483"/>
      <c r="G1" s="68"/>
      <c r="H1" s="68"/>
      <c r="I1" s="68"/>
      <c r="J1" s="68"/>
      <c r="K1" s="68"/>
      <c r="L1" s="72"/>
      <c r="M1" s="72"/>
      <c r="N1" s="72"/>
    </row>
    <row r="2" spans="1:14" s="7" customFormat="1" ht="13.5" customHeight="1" x14ac:dyDescent="0.25">
      <c r="A2" s="69"/>
      <c r="B2" s="483" t="s">
        <v>306</v>
      </c>
      <c r="C2" s="483"/>
      <c r="D2" s="483"/>
      <c r="E2" s="483"/>
      <c r="F2" s="483"/>
      <c r="G2" s="69"/>
      <c r="H2" s="69"/>
      <c r="I2" s="69"/>
      <c r="J2" s="69"/>
      <c r="K2" s="69"/>
      <c r="L2" s="75"/>
      <c r="M2" s="75"/>
      <c r="N2" s="75"/>
    </row>
    <row r="3" spans="1:14" ht="13.8" thickBot="1" x14ac:dyDescent="0.3">
      <c r="A3" s="68"/>
      <c r="B3" s="68"/>
      <c r="C3" s="68"/>
      <c r="D3" s="68"/>
      <c r="E3" s="68"/>
      <c r="F3" s="69"/>
      <c r="G3" s="68"/>
      <c r="H3" s="68"/>
      <c r="I3" s="68"/>
      <c r="J3" s="68"/>
      <c r="K3" s="68"/>
      <c r="L3" s="72"/>
      <c r="M3" s="72"/>
      <c r="N3" s="72"/>
    </row>
    <row r="4" spans="1:14" ht="11.25" customHeight="1" x14ac:dyDescent="0.2">
      <c r="A4" s="480" t="s">
        <v>122</v>
      </c>
      <c r="B4" s="484" t="s">
        <v>0</v>
      </c>
      <c r="C4" s="474" t="s">
        <v>123</v>
      </c>
      <c r="D4" s="474" t="s">
        <v>124</v>
      </c>
      <c r="E4" s="474" t="s">
        <v>305</v>
      </c>
      <c r="F4" s="226" t="s">
        <v>6</v>
      </c>
      <c r="G4" s="506" t="s">
        <v>267</v>
      </c>
      <c r="H4" s="469"/>
      <c r="I4" s="469"/>
      <c r="J4" s="470"/>
      <c r="K4" s="507" t="s">
        <v>388</v>
      </c>
      <c r="L4" s="508"/>
      <c r="M4" s="508"/>
      <c r="N4" s="509"/>
    </row>
    <row r="5" spans="1:14" ht="11.25" customHeight="1" x14ac:dyDescent="0.25">
      <c r="A5" s="481"/>
      <c r="B5" s="449"/>
      <c r="C5" s="450"/>
      <c r="D5" s="450"/>
      <c r="E5" s="450"/>
      <c r="F5" s="76" t="s">
        <v>241</v>
      </c>
      <c r="G5" s="94" t="s">
        <v>241</v>
      </c>
      <c r="H5" s="21" t="s">
        <v>303</v>
      </c>
      <c r="I5" s="21" t="s">
        <v>303</v>
      </c>
      <c r="J5" s="471" t="s">
        <v>5</v>
      </c>
      <c r="K5" s="94" t="s">
        <v>241</v>
      </c>
      <c r="L5" s="117" t="s">
        <v>303</v>
      </c>
      <c r="M5" s="117" t="s">
        <v>303</v>
      </c>
      <c r="N5" s="510" t="s">
        <v>5</v>
      </c>
    </row>
    <row r="6" spans="1:14" ht="39" customHeight="1" x14ac:dyDescent="0.2">
      <c r="A6" s="481"/>
      <c r="B6" s="449"/>
      <c r="C6" s="450"/>
      <c r="D6" s="450"/>
      <c r="E6" s="450"/>
      <c r="F6" s="77" t="s">
        <v>125</v>
      </c>
      <c r="G6" s="120" t="s">
        <v>125</v>
      </c>
      <c r="H6" s="79" t="s">
        <v>126</v>
      </c>
      <c r="I6" s="79" t="s">
        <v>127</v>
      </c>
      <c r="J6" s="471"/>
      <c r="K6" s="120" t="s">
        <v>125</v>
      </c>
      <c r="L6" s="118" t="s">
        <v>126</v>
      </c>
      <c r="M6" s="118" t="s">
        <v>127</v>
      </c>
      <c r="N6" s="510"/>
    </row>
    <row r="7" spans="1:14" ht="13.8" thickBot="1" x14ac:dyDescent="0.25">
      <c r="A7" s="126" t="s">
        <v>7</v>
      </c>
      <c r="B7" s="45" t="s">
        <v>8</v>
      </c>
      <c r="C7" s="45" t="s">
        <v>9</v>
      </c>
      <c r="D7" s="45" t="s">
        <v>10</v>
      </c>
      <c r="E7" s="45" t="s">
        <v>290</v>
      </c>
      <c r="F7" s="78" t="s">
        <v>11</v>
      </c>
      <c r="G7" s="121" t="s">
        <v>12</v>
      </c>
      <c r="H7" s="86" t="s">
        <v>12</v>
      </c>
      <c r="I7" s="86" t="s">
        <v>13</v>
      </c>
      <c r="J7" s="122" t="s">
        <v>14</v>
      </c>
      <c r="K7" s="121" t="s">
        <v>13</v>
      </c>
      <c r="L7" s="119" t="s">
        <v>12</v>
      </c>
      <c r="M7" s="119" t="s">
        <v>13</v>
      </c>
      <c r="N7" s="115" t="s">
        <v>14</v>
      </c>
    </row>
    <row r="8" spans="1:14" s="232" customFormat="1" ht="12.75" customHeight="1" x14ac:dyDescent="0.25">
      <c r="A8" s="355">
        <v>1</v>
      </c>
      <c r="B8" s="341" t="s">
        <v>258</v>
      </c>
      <c r="C8" s="295" t="s">
        <v>128</v>
      </c>
      <c r="D8" s="342" t="s">
        <v>21</v>
      </c>
      <c r="E8" s="295"/>
      <c r="F8" s="305">
        <f>G8+K8</f>
        <v>14465396.5</v>
      </c>
      <c r="G8" s="356">
        <f>G9+G10+G11+G15</f>
        <v>12867816.5</v>
      </c>
      <c r="H8" s="357"/>
      <c r="I8" s="357"/>
      <c r="J8" s="358"/>
      <c r="K8" s="356">
        <f>K15</f>
        <v>1597580</v>
      </c>
      <c r="L8" s="357"/>
      <c r="M8" s="357"/>
      <c r="N8" s="358"/>
    </row>
    <row r="9" spans="1:14" s="238" customFormat="1" ht="171" customHeight="1" x14ac:dyDescent="0.25">
      <c r="A9" s="360" t="s">
        <v>129</v>
      </c>
      <c r="B9" s="344" t="s">
        <v>259</v>
      </c>
      <c r="C9" s="309" t="s">
        <v>130</v>
      </c>
      <c r="D9" s="309" t="s">
        <v>21</v>
      </c>
      <c r="E9" s="309"/>
      <c r="F9" s="326">
        <f>G9+K9</f>
        <v>0</v>
      </c>
      <c r="G9" s="335"/>
      <c r="H9" s="316"/>
      <c r="I9" s="316"/>
      <c r="J9" s="317"/>
      <c r="K9" s="335"/>
      <c r="L9" s="316"/>
      <c r="M9" s="316"/>
      <c r="N9" s="317"/>
    </row>
    <row r="10" spans="1:14" s="238" customFormat="1" ht="66.75" customHeight="1" x14ac:dyDescent="0.25">
      <c r="A10" s="360" t="s">
        <v>131</v>
      </c>
      <c r="B10" s="344" t="s">
        <v>260</v>
      </c>
      <c r="C10" s="309" t="s">
        <v>132</v>
      </c>
      <c r="D10" s="309" t="s">
        <v>21</v>
      </c>
      <c r="E10" s="309"/>
      <c r="F10" s="326">
        <f>G10+K10</f>
        <v>0</v>
      </c>
      <c r="G10" s="335"/>
      <c r="H10" s="316"/>
      <c r="I10" s="316"/>
      <c r="J10" s="317"/>
      <c r="K10" s="335"/>
      <c r="L10" s="316"/>
      <c r="M10" s="316"/>
      <c r="N10" s="317"/>
    </row>
    <row r="11" spans="1:14" s="238" customFormat="1" ht="48.75" customHeight="1" x14ac:dyDescent="0.25">
      <c r="A11" s="360" t="s">
        <v>133</v>
      </c>
      <c r="B11" s="344" t="s">
        <v>261</v>
      </c>
      <c r="C11" s="309" t="s">
        <v>135</v>
      </c>
      <c r="D11" s="309" t="s">
        <v>21</v>
      </c>
      <c r="E11" s="309"/>
      <c r="F11" s="326">
        <f>G11+K11</f>
        <v>0</v>
      </c>
      <c r="G11" s="335">
        <f>G12+G14</f>
        <v>0</v>
      </c>
      <c r="H11" s="335">
        <f t="shared" ref="H11:K11" si="0">H12+H14</f>
        <v>0</v>
      </c>
      <c r="I11" s="335">
        <f t="shared" si="0"/>
        <v>0</v>
      </c>
      <c r="J11" s="335">
        <f t="shared" si="0"/>
        <v>0</v>
      </c>
      <c r="K11" s="335">
        <f t="shared" si="0"/>
        <v>0</v>
      </c>
      <c r="L11" s="316"/>
      <c r="M11" s="316"/>
      <c r="N11" s="317"/>
    </row>
    <row r="12" spans="1:14" ht="24" customHeight="1" x14ac:dyDescent="0.25">
      <c r="A12" s="127" t="s">
        <v>291</v>
      </c>
      <c r="B12" s="35" t="s">
        <v>141</v>
      </c>
      <c r="C12" s="36" t="s">
        <v>292</v>
      </c>
      <c r="D12" s="36" t="s">
        <v>21</v>
      </c>
      <c r="E12" s="36"/>
      <c r="F12" s="74"/>
      <c r="G12" s="92">
        <f>G13</f>
        <v>0</v>
      </c>
      <c r="H12" s="92">
        <f t="shared" ref="H12:K12" si="1">H13</f>
        <v>0</v>
      </c>
      <c r="I12" s="92">
        <f t="shared" si="1"/>
        <v>0</v>
      </c>
      <c r="J12" s="92">
        <f t="shared" si="1"/>
        <v>0</v>
      </c>
      <c r="K12" s="92">
        <f t="shared" si="1"/>
        <v>0</v>
      </c>
      <c r="L12" s="116"/>
      <c r="M12" s="116"/>
      <c r="N12" s="83"/>
    </row>
    <row r="13" spans="1:14" ht="24" customHeight="1" x14ac:dyDescent="0.25">
      <c r="A13" s="127"/>
      <c r="B13" s="35" t="s">
        <v>293</v>
      </c>
      <c r="C13" s="36" t="s">
        <v>294</v>
      </c>
      <c r="D13" s="36"/>
      <c r="E13" s="36"/>
      <c r="F13" s="74"/>
      <c r="G13" s="92"/>
      <c r="H13" s="81"/>
      <c r="I13" s="81"/>
      <c r="J13" s="93"/>
      <c r="K13" s="92"/>
      <c r="L13" s="116"/>
      <c r="M13" s="116"/>
      <c r="N13" s="83"/>
    </row>
    <row r="14" spans="1:14" ht="24" customHeight="1" x14ac:dyDescent="0.25">
      <c r="A14" s="127" t="s">
        <v>295</v>
      </c>
      <c r="B14" s="35" t="s">
        <v>263</v>
      </c>
      <c r="C14" s="36" t="s">
        <v>296</v>
      </c>
      <c r="D14" s="36" t="s">
        <v>21</v>
      </c>
      <c r="E14" s="36"/>
      <c r="F14" s="74"/>
      <c r="G14" s="92"/>
      <c r="H14" s="81"/>
      <c r="I14" s="81"/>
      <c r="J14" s="93"/>
      <c r="K14" s="92"/>
      <c r="L14" s="116"/>
      <c r="M14" s="116"/>
      <c r="N14" s="83"/>
    </row>
    <row r="15" spans="1:14" s="238" customFormat="1" ht="40.950000000000003" customHeight="1" x14ac:dyDescent="0.25">
      <c r="A15" s="360" t="s">
        <v>134</v>
      </c>
      <c r="B15" s="344" t="s">
        <v>262</v>
      </c>
      <c r="C15" s="309" t="s">
        <v>136</v>
      </c>
      <c r="D15" s="309" t="s">
        <v>21</v>
      </c>
      <c r="E15" s="309"/>
      <c r="F15" s="326">
        <f t="shared" ref="F15:F27" si="2">G15+K15</f>
        <v>14465396.5</v>
      </c>
      <c r="G15" s="335">
        <f>G16+G19+G23+G25+G28</f>
        <v>12867816.5</v>
      </c>
      <c r="H15" s="316"/>
      <c r="I15" s="316"/>
      <c r="J15" s="317"/>
      <c r="K15" s="335">
        <f>K17</f>
        <v>1597580</v>
      </c>
      <c r="L15" s="316"/>
      <c r="M15" s="316"/>
      <c r="N15" s="317"/>
    </row>
    <row r="16" spans="1:14" ht="39.6" customHeight="1" x14ac:dyDescent="0.25">
      <c r="A16" s="127" t="s">
        <v>137</v>
      </c>
      <c r="B16" s="49" t="s">
        <v>139</v>
      </c>
      <c r="C16" s="36" t="s">
        <v>138</v>
      </c>
      <c r="D16" s="36" t="s">
        <v>21</v>
      </c>
      <c r="E16" s="36"/>
      <c r="F16" s="74">
        <f t="shared" si="2"/>
        <v>14465396.5</v>
      </c>
      <c r="G16" s="92">
        <f>G17+G18</f>
        <v>12867816.5</v>
      </c>
      <c r="H16" s="92">
        <f t="shared" ref="H16:J16" si="3">H17+H18</f>
        <v>0</v>
      </c>
      <c r="I16" s="92">
        <f t="shared" si="3"/>
        <v>0</v>
      </c>
      <c r="J16" s="92">
        <f t="shared" si="3"/>
        <v>0</v>
      </c>
      <c r="K16" s="92">
        <f>K17+K18</f>
        <v>1597580</v>
      </c>
      <c r="L16" s="116"/>
      <c r="M16" s="116"/>
      <c r="N16" s="83"/>
    </row>
    <row r="17" spans="1:14" ht="24" customHeight="1" x14ac:dyDescent="0.25">
      <c r="A17" s="127" t="s">
        <v>140</v>
      </c>
      <c r="B17" s="35" t="s">
        <v>141</v>
      </c>
      <c r="C17" s="36" t="s">
        <v>142</v>
      </c>
      <c r="D17" s="36" t="s">
        <v>21</v>
      </c>
      <c r="E17" s="36"/>
      <c r="F17" s="74">
        <f t="shared" si="2"/>
        <v>14465396.5</v>
      </c>
      <c r="G17" s="92">
        <f>Расшифровка!H29</f>
        <v>12867816.5</v>
      </c>
      <c r="H17" s="81"/>
      <c r="I17" s="81"/>
      <c r="J17" s="93"/>
      <c r="K17" s="92">
        <f>Расшифровка!I29</f>
        <v>1597580</v>
      </c>
      <c r="L17" s="116"/>
      <c r="M17" s="116"/>
      <c r="N17" s="83"/>
    </row>
    <row r="18" spans="1:14" ht="12.75" customHeight="1" x14ac:dyDescent="0.25">
      <c r="A18" s="127" t="s">
        <v>143</v>
      </c>
      <c r="B18" s="35" t="s">
        <v>263</v>
      </c>
      <c r="C18" s="36" t="s">
        <v>144</v>
      </c>
      <c r="D18" s="36" t="s">
        <v>21</v>
      </c>
      <c r="E18" s="36"/>
      <c r="F18" s="74">
        <f t="shared" si="2"/>
        <v>0</v>
      </c>
      <c r="G18" s="92"/>
      <c r="H18" s="81"/>
      <c r="I18" s="81"/>
      <c r="J18" s="93"/>
      <c r="K18" s="92"/>
      <c r="L18" s="116"/>
      <c r="M18" s="116"/>
      <c r="N18" s="83"/>
    </row>
    <row r="19" spans="1:14" ht="24" customHeight="1" x14ac:dyDescent="0.25">
      <c r="A19" s="127" t="s">
        <v>145</v>
      </c>
      <c r="B19" s="49" t="s">
        <v>146</v>
      </c>
      <c r="C19" s="36" t="s">
        <v>147</v>
      </c>
      <c r="D19" s="36" t="s">
        <v>21</v>
      </c>
      <c r="E19" s="36"/>
      <c r="F19" s="74">
        <f t="shared" si="2"/>
        <v>0</v>
      </c>
      <c r="G19" s="92">
        <f>G20+G22</f>
        <v>0</v>
      </c>
      <c r="H19" s="92">
        <f t="shared" ref="H19:K19" si="4">H20+H22</f>
        <v>0</v>
      </c>
      <c r="I19" s="92">
        <f t="shared" si="4"/>
        <v>0</v>
      </c>
      <c r="J19" s="92">
        <f t="shared" si="4"/>
        <v>0</v>
      </c>
      <c r="K19" s="92">
        <f t="shared" si="4"/>
        <v>0</v>
      </c>
      <c r="L19" s="116"/>
      <c r="M19" s="116"/>
      <c r="N19" s="83"/>
    </row>
    <row r="20" spans="1:14" ht="24" customHeight="1" x14ac:dyDescent="0.25">
      <c r="A20" s="127" t="s">
        <v>148</v>
      </c>
      <c r="B20" s="35" t="s">
        <v>141</v>
      </c>
      <c r="C20" s="36" t="s">
        <v>149</v>
      </c>
      <c r="D20" s="36" t="s">
        <v>21</v>
      </c>
      <c r="E20" s="36"/>
      <c r="F20" s="74">
        <f t="shared" si="2"/>
        <v>0</v>
      </c>
      <c r="G20" s="92">
        <f>G21</f>
        <v>0</v>
      </c>
      <c r="H20" s="92">
        <f t="shared" ref="H20:K20" si="5">H21</f>
        <v>0</v>
      </c>
      <c r="I20" s="92">
        <f t="shared" si="5"/>
        <v>0</v>
      </c>
      <c r="J20" s="92">
        <f t="shared" si="5"/>
        <v>0</v>
      </c>
      <c r="K20" s="92">
        <f t="shared" si="5"/>
        <v>0</v>
      </c>
      <c r="L20" s="116"/>
      <c r="M20" s="116"/>
      <c r="N20" s="83"/>
    </row>
    <row r="21" spans="1:14" ht="24" customHeight="1" x14ac:dyDescent="0.25">
      <c r="A21" s="127"/>
      <c r="B21" s="35" t="s">
        <v>293</v>
      </c>
      <c r="C21" s="36" t="s">
        <v>297</v>
      </c>
      <c r="D21" s="36"/>
      <c r="E21" s="36"/>
      <c r="F21" s="74"/>
      <c r="G21" s="92"/>
      <c r="H21" s="81"/>
      <c r="I21" s="81"/>
      <c r="J21" s="93"/>
      <c r="K21" s="92"/>
      <c r="L21" s="116"/>
      <c r="M21" s="116"/>
      <c r="N21" s="83"/>
    </row>
    <row r="22" spans="1:14" ht="33.75" customHeight="1" x14ac:dyDescent="0.25">
      <c r="A22" s="127" t="s">
        <v>150</v>
      </c>
      <c r="B22" s="35" t="s">
        <v>263</v>
      </c>
      <c r="C22" s="36" t="s">
        <v>151</v>
      </c>
      <c r="D22" s="36" t="s">
        <v>21</v>
      </c>
      <c r="E22" s="36"/>
      <c r="F22" s="74">
        <f t="shared" si="2"/>
        <v>0</v>
      </c>
      <c r="G22" s="92"/>
      <c r="H22" s="81"/>
      <c r="I22" s="81"/>
      <c r="J22" s="93"/>
      <c r="K22" s="92"/>
      <c r="L22" s="116"/>
      <c r="M22" s="116"/>
      <c r="N22" s="83"/>
    </row>
    <row r="23" spans="1:14" ht="33" customHeight="1" x14ac:dyDescent="0.25">
      <c r="A23" s="127" t="s">
        <v>152</v>
      </c>
      <c r="B23" s="49" t="s">
        <v>264</v>
      </c>
      <c r="C23" s="36" t="s">
        <v>153</v>
      </c>
      <c r="D23" s="36" t="s">
        <v>21</v>
      </c>
      <c r="E23" s="36"/>
      <c r="F23" s="74">
        <f t="shared" si="2"/>
        <v>0</v>
      </c>
      <c r="G23" s="92">
        <f>G24</f>
        <v>0</v>
      </c>
      <c r="H23" s="92">
        <f t="shared" ref="H23:K23" si="6">H24</f>
        <v>0</v>
      </c>
      <c r="I23" s="92">
        <f t="shared" si="6"/>
        <v>0</v>
      </c>
      <c r="J23" s="92">
        <f t="shared" si="6"/>
        <v>0</v>
      </c>
      <c r="K23" s="92">
        <f t="shared" si="6"/>
        <v>0</v>
      </c>
      <c r="L23" s="116"/>
      <c r="M23" s="116"/>
      <c r="N23" s="83"/>
    </row>
    <row r="24" spans="1:14" ht="19.5" customHeight="1" x14ac:dyDescent="0.25">
      <c r="A24" s="127"/>
      <c r="B24" s="35" t="s">
        <v>293</v>
      </c>
      <c r="C24" s="36" t="s">
        <v>298</v>
      </c>
      <c r="D24" s="36"/>
      <c r="E24" s="36"/>
      <c r="F24" s="74"/>
      <c r="G24" s="92"/>
      <c r="H24" s="81"/>
      <c r="I24" s="81"/>
      <c r="J24" s="93"/>
      <c r="K24" s="92"/>
      <c r="L24" s="116"/>
      <c r="M24" s="116"/>
      <c r="N24" s="83"/>
    </row>
    <row r="25" spans="1:14" ht="23.25" customHeight="1" x14ac:dyDescent="0.25">
      <c r="A25" s="127" t="s">
        <v>154</v>
      </c>
      <c r="B25" s="49" t="s">
        <v>155</v>
      </c>
      <c r="C25" s="36" t="s">
        <v>156</v>
      </c>
      <c r="D25" s="36" t="s">
        <v>21</v>
      </c>
      <c r="E25" s="36"/>
      <c r="F25" s="74">
        <f t="shared" si="2"/>
        <v>0</v>
      </c>
      <c r="G25" s="92">
        <f>G26+G27</f>
        <v>0</v>
      </c>
      <c r="H25" s="92">
        <f t="shared" ref="H25:K25" si="7">H26+H27</f>
        <v>0</v>
      </c>
      <c r="I25" s="92">
        <f t="shared" si="7"/>
        <v>0</v>
      </c>
      <c r="J25" s="92">
        <f t="shared" si="7"/>
        <v>0</v>
      </c>
      <c r="K25" s="92">
        <f t="shared" si="7"/>
        <v>0</v>
      </c>
      <c r="L25" s="116"/>
      <c r="M25" s="116"/>
      <c r="N25" s="83"/>
    </row>
    <row r="26" spans="1:14" ht="24" customHeight="1" x14ac:dyDescent="0.25">
      <c r="A26" s="127" t="s">
        <v>157</v>
      </c>
      <c r="B26" s="35" t="s">
        <v>141</v>
      </c>
      <c r="C26" s="36" t="s">
        <v>158</v>
      </c>
      <c r="D26" s="36" t="s">
        <v>21</v>
      </c>
      <c r="E26" s="36"/>
      <c r="F26" s="74">
        <f t="shared" si="2"/>
        <v>0</v>
      </c>
      <c r="G26" s="92"/>
      <c r="H26" s="81"/>
      <c r="I26" s="81"/>
      <c r="J26" s="93"/>
      <c r="K26" s="92"/>
      <c r="L26" s="116"/>
      <c r="M26" s="116"/>
      <c r="N26" s="83"/>
    </row>
    <row r="27" spans="1:14" ht="26.25" customHeight="1" x14ac:dyDescent="0.25">
      <c r="A27" s="127" t="s">
        <v>159</v>
      </c>
      <c r="B27" s="35" t="s">
        <v>263</v>
      </c>
      <c r="C27" s="36" t="s">
        <v>160</v>
      </c>
      <c r="D27" s="36" t="s">
        <v>21</v>
      </c>
      <c r="E27" s="36"/>
      <c r="F27" s="74">
        <f t="shared" si="2"/>
        <v>0</v>
      </c>
      <c r="G27" s="92"/>
      <c r="H27" s="81"/>
      <c r="I27" s="81"/>
      <c r="J27" s="93"/>
      <c r="K27" s="92"/>
      <c r="L27" s="116"/>
      <c r="M27" s="116"/>
      <c r="N27" s="83"/>
    </row>
    <row r="28" spans="1:14" ht="26.25" customHeight="1" x14ac:dyDescent="0.25">
      <c r="A28" s="127" t="s">
        <v>161</v>
      </c>
      <c r="B28" s="49" t="s">
        <v>162</v>
      </c>
      <c r="C28" s="36" t="s">
        <v>163</v>
      </c>
      <c r="D28" s="36" t="s">
        <v>21</v>
      </c>
      <c r="E28" s="36"/>
      <c r="F28" s="74">
        <f t="shared" ref="F28:F35" si="8">G28+K28</f>
        <v>0</v>
      </c>
      <c r="G28" s="92">
        <f>G29+G31</f>
        <v>0</v>
      </c>
      <c r="H28" s="92">
        <f t="shared" ref="H28:K28" si="9">H29+H31</f>
        <v>0</v>
      </c>
      <c r="I28" s="92">
        <f t="shared" si="9"/>
        <v>0</v>
      </c>
      <c r="J28" s="92">
        <f t="shared" si="9"/>
        <v>0</v>
      </c>
      <c r="K28" s="92">
        <f t="shared" si="9"/>
        <v>0</v>
      </c>
      <c r="L28" s="116"/>
      <c r="M28" s="116"/>
      <c r="N28" s="83"/>
    </row>
    <row r="29" spans="1:14" ht="24" customHeight="1" x14ac:dyDescent="0.25">
      <c r="A29" s="127" t="s">
        <v>164</v>
      </c>
      <c r="B29" s="35" t="s">
        <v>141</v>
      </c>
      <c r="C29" s="36" t="s">
        <v>165</v>
      </c>
      <c r="D29" s="36" t="s">
        <v>21</v>
      </c>
      <c r="E29" s="36"/>
      <c r="F29" s="74">
        <f t="shared" si="8"/>
        <v>0</v>
      </c>
      <c r="G29" s="92">
        <f>G30</f>
        <v>0</v>
      </c>
      <c r="H29" s="92">
        <f t="shared" ref="H29:K29" si="10">H30</f>
        <v>0</v>
      </c>
      <c r="I29" s="92">
        <f t="shared" si="10"/>
        <v>0</v>
      </c>
      <c r="J29" s="92">
        <f t="shared" si="10"/>
        <v>0</v>
      </c>
      <c r="K29" s="92">
        <f t="shared" si="10"/>
        <v>0</v>
      </c>
      <c r="L29" s="116"/>
      <c r="M29" s="116"/>
      <c r="N29" s="83"/>
    </row>
    <row r="30" spans="1:14" ht="24" customHeight="1" x14ac:dyDescent="0.25">
      <c r="A30" s="127"/>
      <c r="B30" s="35" t="s">
        <v>293</v>
      </c>
      <c r="C30" s="36" t="s">
        <v>299</v>
      </c>
      <c r="D30" s="36"/>
      <c r="E30" s="36"/>
      <c r="F30" s="74"/>
      <c r="G30" s="92"/>
      <c r="H30" s="81"/>
      <c r="I30" s="81"/>
      <c r="J30" s="93"/>
      <c r="K30" s="92"/>
      <c r="L30" s="116"/>
      <c r="M30" s="116"/>
      <c r="N30" s="83"/>
    </row>
    <row r="31" spans="1:14" ht="24" customHeight="1" x14ac:dyDescent="0.25">
      <c r="A31" s="127" t="s">
        <v>166</v>
      </c>
      <c r="B31" s="35" t="s">
        <v>167</v>
      </c>
      <c r="C31" s="36" t="s">
        <v>168</v>
      </c>
      <c r="D31" s="36" t="s">
        <v>21</v>
      </c>
      <c r="E31" s="36"/>
      <c r="F31" s="74">
        <f t="shared" si="8"/>
        <v>0</v>
      </c>
      <c r="G31" s="92"/>
      <c r="H31" s="81"/>
      <c r="I31" s="81"/>
      <c r="J31" s="93"/>
      <c r="K31" s="92"/>
      <c r="L31" s="116"/>
      <c r="M31" s="116"/>
      <c r="N31" s="83"/>
    </row>
    <row r="32" spans="1:14" s="232" customFormat="1" ht="57.75" customHeight="1" x14ac:dyDescent="0.25">
      <c r="A32" s="359" t="s">
        <v>8</v>
      </c>
      <c r="B32" s="346" t="s">
        <v>265</v>
      </c>
      <c r="C32" s="342" t="s">
        <v>169</v>
      </c>
      <c r="D32" s="342" t="s">
        <v>21</v>
      </c>
      <c r="E32" s="342"/>
      <c r="F32" s="305">
        <f t="shared" si="8"/>
        <v>0</v>
      </c>
      <c r="G32" s="333"/>
      <c r="H32" s="302"/>
      <c r="I32" s="302"/>
      <c r="J32" s="303"/>
      <c r="K32" s="333"/>
      <c r="L32" s="302"/>
      <c r="M32" s="302"/>
      <c r="N32" s="303"/>
    </row>
    <row r="33" spans="1:14" ht="19.95" customHeight="1" x14ac:dyDescent="0.25">
      <c r="A33" s="128"/>
      <c r="B33" s="50" t="s">
        <v>170</v>
      </c>
      <c r="C33" s="36" t="s">
        <v>171</v>
      </c>
      <c r="D33" s="36"/>
      <c r="E33" s="36"/>
      <c r="F33" s="74">
        <f t="shared" si="8"/>
        <v>0</v>
      </c>
      <c r="G33" s="347"/>
      <c r="H33" s="348"/>
      <c r="I33" s="348"/>
      <c r="J33" s="349"/>
      <c r="K33" s="347"/>
      <c r="L33" s="123"/>
      <c r="M33" s="123"/>
      <c r="N33" s="136"/>
    </row>
    <row r="34" spans="1:14" s="232" customFormat="1" ht="63" customHeight="1" x14ac:dyDescent="0.25">
      <c r="A34" s="359" t="s">
        <v>9</v>
      </c>
      <c r="B34" s="346" t="s">
        <v>172</v>
      </c>
      <c r="C34" s="342" t="s">
        <v>173</v>
      </c>
      <c r="D34" s="342" t="s">
        <v>21</v>
      </c>
      <c r="E34" s="342"/>
      <c r="F34" s="305">
        <f t="shared" si="8"/>
        <v>0</v>
      </c>
      <c r="G34" s="333"/>
      <c r="H34" s="302"/>
      <c r="I34" s="302"/>
      <c r="J34" s="303"/>
      <c r="K34" s="333"/>
      <c r="L34" s="302"/>
      <c r="M34" s="302"/>
      <c r="N34" s="303"/>
    </row>
    <row r="35" spans="1:14" ht="11.25" customHeight="1" thickBot="1" x14ac:dyDescent="0.3">
      <c r="A35" s="129"/>
      <c r="B35" s="130" t="s">
        <v>170</v>
      </c>
      <c r="C35" s="109" t="s">
        <v>174</v>
      </c>
      <c r="D35" s="109"/>
      <c r="E35" s="109"/>
      <c r="F35" s="96">
        <f t="shared" si="8"/>
        <v>0</v>
      </c>
      <c r="G35" s="350"/>
      <c r="H35" s="351"/>
      <c r="I35" s="351"/>
      <c r="J35" s="352"/>
      <c r="K35" s="350"/>
      <c r="L35" s="124"/>
      <c r="M35" s="124"/>
      <c r="N35" s="125"/>
    </row>
    <row r="37" spans="1:14" x14ac:dyDescent="0.2">
      <c r="D37" s="8"/>
      <c r="E37" s="8"/>
    </row>
    <row r="38" spans="1:14" x14ac:dyDescent="0.2">
      <c r="C38" s="501"/>
      <c r="D38" s="502"/>
      <c r="E38" s="32"/>
      <c r="F38" s="64"/>
      <c r="G38" s="353"/>
      <c r="H38" s="501"/>
      <c r="I38" s="502"/>
      <c r="J38" s="502"/>
      <c r="K38" s="353"/>
      <c r="L38" s="504"/>
      <c r="M38" s="505"/>
      <c r="N38" s="505"/>
    </row>
    <row r="39" spans="1:14" s="1" customFormat="1" ht="7.8" x14ac:dyDescent="0.15">
      <c r="A39" s="60"/>
      <c r="B39" s="60"/>
      <c r="C39" s="503"/>
      <c r="D39" s="503"/>
      <c r="E39" s="62"/>
      <c r="F39" s="65"/>
      <c r="G39" s="354"/>
      <c r="H39" s="60"/>
      <c r="I39" s="60"/>
      <c r="J39" s="60"/>
      <c r="K39" s="354"/>
    </row>
    <row r="40" spans="1:14" s="1" customFormat="1" ht="7.8" x14ac:dyDescent="0.15">
      <c r="A40" s="60"/>
      <c r="B40" s="60"/>
      <c r="C40" s="62"/>
      <c r="D40" s="60"/>
      <c r="E40" s="60"/>
      <c r="F40" s="66"/>
      <c r="G40" s="60"/>
      <c r="H40" s="60"/>
      <c r="I40" s="60"/>
      <c r="J40" s="60"/>
      <c r="K40" s="60"/>
    </row>
    <row r="41" spans="1:14" x14ac:dyDescent="0.2">
      <c r="C41" s="501"/>
      <c r="D41" s="502"/>
      <c r="E41" s="32"/>
      <c r="F41" s="64"/>
      <c r="G41" s="353"/>
      <c r="H41" s="501"/>
      <c r="I41" s="502"/>
      <c r="J41" s="502"/>
      <c r="K41" s="353"/>
      <c r="L41" s="504"/>
      <c r="M41" s="505"/>
      <c r="N41" s="505"/>
    </row>
    <row r="42" spans="1:14" s="1" customFormat="1" ht="7.8" x14ac:dyDescent="0.15">
      <c r="A42" s="60"/>
      <c r="B42" s="60"/>
      <c r="C42" s="503"/>
      <c r="D42" s="503"/>
      <c r="E42" s="62"/>
      <c r="F42" s="67"/>
      <c r="G42" s="228"/>
      <c r="H42" s="503"/>
      <c r="I42" s="503"/>
      <c r="J42" s="503"/>
      <c r="K42" s="228"/>
      <c r="L42" s="443"/>
      <c r="M42" s="443"/>
      <c r="N42" s="443"/>
    </row>
    <row r="43" spans="1:14" s="1" customFormat="1" ht="7.8" x14ac:dyDescent="0.15">
      <c r="A43" s="60"/>
      <c r="B43" s="60"/>
      <c r="C43" s="62"/>
      <c r="D43" s="60"/>
      <c r="E43" s="60"/>
      <c r="F43" s="66"/>
      <c r="G43" s="60"/>
      <c r="H43" s="60"/>
      <c r="I43" s="60"/>
      <c r="J43" s="60"/>
      <c r="K43" s="60"/>
    </row>
    <row r="44" spans="1:14" x14ac:dyDescent="0.2">
      <c r="B44" s="515"/>
      <c r="C44" s="515"/>
    </row>
    <row r="45" spans="1:14" s="9" customFormat="1" ht="21.75" customHeight="1" x14ac:dyDescent="0.2">
      <c r="A45" s="460" t="s">
        <v>300</v>
      </c>
      <c r="B45" s="460"/>
      <c r="C45" s="460"/>
      <c r="D45" s="460"/>
      <c r="E45" s="460"/>
      <c r="F45" s="460"/>
      <c r="G45" s="63"/>
      <c r="H45" s="63"/>
      <c r="I45" s="63"/>
      <c r="J45" s="63"/>
      <c r="K45" s="63"/>
    </row>
    <row r="46" spans="1:14" s="6" customFormat="1" ht="57" customHeight="1" x14ac:dyDescent="0.2">
      <c r="A46" s="460" t="s">
        <v>301</v>
      </c>
      <c r="B46" s="460"/>
      <c r="C46" s="460"/>
      <c r="D46" s="460"/>
      <c r="E46" s="460"/>
      <c r="F46" s="460"/>
      <c r="G46" s="54"/>
      <c r="H46" s="54"/>
      <c r="I46" s="54"/>
      <c r="J46" s="54"/>
      <c r="K46" s="54"/>
    </row>
    <row r="47" spans="1:14" s="6" customFormat="1" ht="47.25" customHeight="1" x14ac:dyDescent="0.2">
      <c r="A47" s="513" t="s">
        <v>192</v>
      </c>
      <c r="B47" s="514"/>
      <c r="C47" s="514"/>
      <c r="D47" s="514"/>
      <c r="E47" s="514"/>
      <c r="F47" s="514"/>
      <c r="G47" s="54"/>
      <c r="H47" s="54"/>
      <c r="I47" s="54"/>
      <c r="J47" s="54"/>
      <c r="K47" s="54"/>
    </row>
    <row r="48" spans="1:14" s="6" customFormat="1" ht="24" customHeight="1" x14ac:dyDescent="0.2">
      <c r="A48" s="511" t="s">
        <v>193</v>
      </c>
      <c r="B48" s="511"/>
      <c r="C48" s="511"/>
      <c r="D48" s="511"/>
      <c r="E48" s="511"/>
      <c r="F48" s="511"/>
      <c r="G48" s="54"/>
      <c r="H48" s="54"/>
      <c r="I48" s="54"/>
      <c r="J48" s="54"/>
      <c r="K48" s="54"/>
    </row>
    <row r="49" spans="1:11" s="6" customFormat="1" ht="16.5" customHeight="1" x14ac:dyDescent="0.2">
      <c r="A49" s="53" t="s">
        <v>194</v>
      </c>
      <c r="B49" s="54"/>
      <c r="C49" s="54"/>
      <c r="D49" s="54"/>
      <c r="E49" s="54"/>
      <c r="F49" s="54"/>
      <c r="G49" s="54"/>
      <c r="H49" s="54"/>
      <c r="I49" s="54"/>
      <c r="J49" s="54"/>
      <c r="K49" s="54"/>
    </row>
    <row r="50" spans="1:11" s="6" customFormat="1" ht="13.5" customHeight="1" x14ac:dyDescent="0.2">
      <c r="A50" s="53" t="s">
        <v>195</v>
      </c>
      <c r="B50" s="54"/>
      <c r="C50" s="54"/>
      <c r="D50" s="54"/>
      <c r="E50" s="54"/>
      <c r="F50" s="54"/>
      <c r="G50" s="54"/>
      <c r="H50" s="54"/>
      <c r="I50" s="54"/>
      <c r="J50" s="54"/>
      <c r="K50" s="54"/>
    </row>
    <row r="51" spans="1:11" s="6" customFormat="1" ht="10.8" x14ac:dyDescent="0.2">
      <c r="A51" s="53" t="s">
        <v>196</v>
      </c>
      <c r="B51" s="54"/>
      <c r="C51" s="54"/>
      <c r="D51" s="54"/>
      <c r="E51" s="54"/>
      <c r="F51" s="54"/>
      <c r="G51" s="54"/>
      <c r="H51" s="54"/>
      <c r="I51" s="54"/>
      <c r="J51" s="54"/>
      <c r="K51" s="54"/>
    </row>
    <row r="52" spans="1:11" s="31" customFormat="1" ht="22.5" customHeight="1" x14ac:dyDescent="0.2">
      <c r="A52" s="511" t="s">
        <v>197</v>
      </c>
      <c r="B52" s="512"/>
      <c r="C52" s="512"/>
      <c r="D52" s="512"/>
      <c r="E52" s="512"/>
      <c r="F52" s="512"/>
      <c r="G52" s="34"/>
      <c r="H52" s="34"/>
      <c r="I52" s="34"/>
      <c r="J52" s="34"/>
      <c r="K52" s="34"/>
    </row>
  </sheetData>
  <mergeCells count="27">
    <mergeCell ref="A48:F48"/>
    <mergeCell ref="A52:F52"/>
    <mergeCell ref="C41:D41"/>
    <mergeCell ref="C42:D42"/>
    <mergeCell ref="A47:F47"/>
    <mergeCell ref="B44:C44"/>
    <mergeCell ref="A45:F45"/>
    <mergeCell ref="A46:F46"/>
    <mergeCell ref="C38:D38"/>
    <mergeCell ref="C39:D39"/>
    <mergeCell ref="A1:F1"/>
    <mergeCell ref="B2:F2"/>
    <mergeCell ref="A4:A6"/>
    <mergeCell ref="B4:B6"/>
    <mergeCell ref="C4:C6"/>
    <mergeCell ref="D4:D6"/>
    <mergeCell ref="E4:E6"/>
    <mergeCell ref="G4:J4"/>
    <mergeCell ref="J5:J6"/>
    <mergeCell ref="H38:J38"/>
    <mergeCell ref="K4:N4"/>
    <mergeCell ref="N5:N6"/>
    <mergeCell ref="H41:J41"/>
    <mergeCell ref="H42:J42"/>
    <mergeCell ref="L38:N38"/>
    <mergeCell ref="L41:N41"/>
    <mergeCell ref="L42:N42"/>
  </mergeCells>
  <pageMargins left="0.59055118110236227" right="0.51181102362204722" top="0.78740157480314965" bottom="0.31496062992125984" header="0.19685039370078741" footer="0.19685039370078741"/>
  <pageSetup paperSize="9" scale="89" fitToHeight="0" orientation="landscape" r:id="rId1"/>
  <headerFooter alignWithMargins="0">
    <oddHeader xml:space="preserve">&amp;R&amp;"Times New Roman,обычный"&amp;7
</oddHeader>
  </headerFooter>
  <rowBreaks count="1" manualBreakCount="1">
    <brk id="1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S52"/>
  <sheetViews>
    <sheetView view="pageBreakPreview" zoomScale="80" zoomScaleNormal="68" zoomScaleSheetLayoutView="80" workbookViewId="0">
      <selection activeCell="J6" sqref="J6"/>
    </sheetView>
  </sheetViews>
  <sheetFormatPr defaultColWidth="0.88671875" defaultRowHeight="10.199999999999999" x14ac:dyDescent="0.2"/>
  <cols>
    <col min="1" max="1" width="8.6640625" style="34" customWidth="1"/>
    <col min="2" max="2" width="88.6640625" style="34" customWidth="1"/>
    <col min="3" max="3" width="12" style="34" customWidth="1"/>
    <col min="4" max="4" width="10.6640625" style="34" customWidth="1"/>
    <col min="5" max="5" width="11.6640625" style="34" customWidth="1"/>
    <col min="6" max="6" width="19.109375" style="55" customWidth="1"/>
    <col min="7" max="7" width="19" style="34" customWidth="1"/>
    <col min="8" max="8" width="19.88671875" style="34" customWidth="1"/>
    <col min="9" max="9" width="20.109375" style="34" customWidth="1"/>
    <col min="10" max="10" width="19.33203125" style="34" customWidth="1"/>
    <col min="11" max="123" width="0.88671875" style="31"/>
    <col min="124" max="16384" width="0.88671875" style="3"/>
  </cols>
  <sheetData>
    <row r="1" spans="1:10" ht="13.2" x14ac:dyDescent="0.25">
      <c r="A1" s="483" t="s">
        <v>237</v>
      </c>
      <c r="B1" s="483"/>
      <c r="C1" s="483"/>
      <c r="D1" s="483"/>
      <c r="E1" s="483"/>
      <c r="F1" s="483"/>
      <c r="G1" s="68"/>
      <c r="H1" s="68"/>
    </row>
    <row r="2" spans="1:10" s="7" customFormat="1" ht="13.5" customHeight="1" x14ac:dyDescent="0.25">
      <c r="A2" s="69"/>
      <c r="B2" s="483" t="s">
        <v>306</v>
      </c>
      <c r="C2" s="483"/>
      <c r="D2" s="483"/>
      <c r="E2" s="483"/>
      <c r="F2" s="483"/>
      <c r="G2" s="69"/>
      <c r="H2" s="69"/>
      <c r="I2" s="55"/>
      <c r="J2" s="55"/>
    </row>
    <row r="3" spans="1:10" ht="13.8" thickBot="1" x14ac:dyDescent="0.3">
      <c r="A3" s="68"/>
      <c r="B3" s="68"/>
      <c r="C3" s="68"/>
      <c r="D3" s="68"/>
      <c r="E3" s="68"/>
      <c r="F3" s="69"/>
      <c r="G3" s="68"/>
      <c r="H3" s="68"/>
    </row>
    <row r="4" spans="1:10" ht="39" customHeight="1" x14ac:dyDescent="0.2">
      <c r="A4" s="480" t="s">
        <v>122</v>
      </c>
      <c r="B4" s="484" t="s">
        <v>0</v>
      </c>
      <c r="C4" s="474" t="s">
        <v>123</v>
      </c>
      <c r="D4" s="474" t="s">
        <v>124</v>
      </c>
      <c r="E4" s="474" t="s">
        <v>305</v>
      </c>
      <c r="F4" s="226" t="s">
        <v>6</v>
      </c>
      <c r="G4" s="380" t="s">
        <v>267</v>
      </c>
      <c r="H4" s="379" t="s">
        <v>388</v>
      </c>
      <c r="I4" s="380" t="s">
        <v>389</v>
      </c>
      <c r="J4" s="226" t="s">
        <v>269</v>
      </c>
    </row>
    <row r="5" spans="1:10" ht="30" customHeight="1" x14ac:dyDescent="0.2">
      <c r="A5" s="481"/>
      <c r="B5" s="449"/>
      <c r="C5" s="450"/>
      <c r="D5" s="450"/>
      <c r="E5" s="450"/>
      <c r="F5" s="382" t="s">
        <v>241</v>
      </c>
      <c r="G5" s="383" t="s">
        <v>241</v>
      </c>
      <c r="H5" s="383" t="s">
        <v>241</v>
      </c>
      <c r="I5" s="383" t="s">
        <v>241</v>
      </c>
      <c r="J5" s="224" t="s">
        <v>241</v>
      </c>
    </row>
    <row r="6" spans="1:10" ht="31.2" customHeight="1" x14ac:dyDescent="0.2">
      <c r="A6" s="481"/>
      <c r="B6" s="449"/>
      <c r="C6" s="450"/>
      <c r="D6" s="450"/>
      <c r="E6" s="450"/>
      <c r="F6" s="384" t="s">
        <v>125</v>
      </c>
      <c r="G6" s="229" t="s">
        <v>125</v>
      </c>
      <c r="H6" s="229" t="s">
        <v>125</v>
      </c>
      <c r="I6" s="229" t="s">
        <v>125</v>
      </c>
      <c r="J6" s="225" t="s">
        <v>125</v>
      </c>
    </row>
    <row r="7" spans="1:10" ht="18.600000000000001" thickBot="1" x14ac:dyDescent="0.25">
      <c r="A7" s="126" t="s">
        <v>7</v>
      </c>
      <c r="B7" s="143" t="s">
        <v>8</v>
      </c>
      <c r="C7" s="143" t="s">
        <v>9</v>
      </c>
      <c r="D7" s="143" t="s">
        <v>10</v>
      </c>
      <c r="E7" s="143" t="s">
        <v>290</v>
      </c>
      <c r="F7" s="197" t="s">
        <v>11</v>
      </c>
      <c r="G7" s="361" t="s">
        <v>12</v>
      </c>
      <c r="H7" s="361" t="s">
        <v>13</v>
      </c>
      <c r="I7" s="361" t="s">
        <v>14</v>
      </c>
      <c r="J7" s="230" t="s">
        <v>395</v>
      </c>
    </row>
    <row r="8" spans="1:10" s="232" customFormat="1" ht="39" customHeight="1" x14ac:dyDescent="0.35">
      <c r="A8" s="355">
        <v>1</v>
      </c>
      <c r="B8" s="364" t="s">
        <v>368</v>
      </c>
      <c r="C8" s="208" t="s">
        <v>128</v>
      </c>
      <c r="D8" s="365" t="s">
        <v>21</v>
      </c>
      <c r="E8" s="208"/>
      <c r="F8" s="210">
        <f>G8+H8+I8+J8</f>
        <v>0</v>
      </c>
      <c r="G8" s="366">
        <f>G15</f>
        <v>0</v>
      </c>
      <c r="H8" s="366"/>
      <c r="I8" s="366"/>
      <c r="J8" s="366">
        <f>J15</f>
        <v>0</v>
      </c>
    </row>
    <row r="9" spans="1:10" s="378" customFormat="1" ht="217.95" customHeight="1" x14ac:dyDescent="0.25">
      <c r="A9" s="373" t="s">
        <v>129</v>
      </c>
      <c r="B9" s="374" t="s">
        <v>369</v>
      </c>
      <c r="C9" s="375" t="s">
        <v>130</v>
      </c>
      <c r="D9" s="375" t="s">
        <v>21</v>
      </c>
      <c r="E9" s="375"/>
      <c r="F9" s="376">
        <f>G9+H9+I9+J9</f>
        <v>0</v>
      </c>
      <c r="G9" s="377"/>
      <c r="H9" s="377"/>
      <c r="I9" s="377"/>
      <c r="J9" s="377"/>
    </row>
    <row r="10" spans="1:10" s="378" customFormat="1" ht="78" customHeight="1" x14ac:dyDescent="0.25">
      <c r="A10" s="373" t="s">
        <v>131</v>
      </c>
      <c r="B10" s="374" t="s">
        <v>370</v>
      </c>
      <c r="C10" s="375" t="s">
        <v>132</v>
      </c>
      <c r="D10" s="375" t="s">
        <v>21</v>
      </c>
      <c r="E10" s="375"/>
      <c r="F10" s="376">
        <f>G10+H10+I10+J10</f>
        <v>0</v>
      </c>
      <c r="G10" s="377"/>
      <c r="H10" s="377"/>
      <c r="I10" s="377"/>
      <c r="J10" s="377"/>
    </row>
    <row r="11" spans="1:10" s="378" customFormat="1" ht="69" customHeight="1" x14ac:dyDescent="0.25">
      <c r="A11" s="373" t="s">
        <v>133</v>
      </c>
      <c r="B11" s="374" t="s">
        <v>371</v>
      </c>
      <c r="C11" s="375" t="s">
        <v>135</v>
      </c>
      <c r="D11" s="375" t="s">
        <v>21</v>
      </c>
      <c r="E11" s="375"/>
      <c r="F11" s="376">
        <f>G11+H11+I11+J11</f>
        <v>0</v>
      </c>
      <c r="G11" s="377"/>
      <c r="H11" s="377"/>
      <c r="I11" s="377"/>
      <c r="J11" s="377"/>
    </row>
    <row r="12" spans="1:10" s="202" customFormat="1" ht="52.5" customHeight="1" x14ac:dyDescent="0.25">
      <c r="A12" s="198" t="s">
        <v>291</v>
      </c>
      <c r="B12" s="199" t="s">
        <v>141</v>
      </c>
      <c r="C12" s="200" t="s">
        <v>292</v>
      </c>
      <c r="D12" s="200" t="s">
        <v>21</v>
      </c>
      <c r="E12" s="200"/>
      <c r="F12" s="201"/>
      <c r="G12" s="362"/>
      <c r="H12" s="362"/>
      <c r="I12" s="362"/>
      <c r="J12" s="362"/>
    </row>
    <row r="13" spans="1:10" s="202" customFormat="1" ht="24" customHeight="1" x14ac:dyDescent="0.25">
      <c r="A13" s="198"/>
      <c r="B13" s="199" t="s">
        <v>372</v>
      </c>
      <c r="C13" s="200" t="s">
        <v>294</v>
      </c>
      <c r="D13" s="200"/>
      <c r="E13" s="200"/>
      <c r="F13" s="201"/>
      <c r="G13" s="362"/>
      <c r="H13" s="362"/>
      <c r="I13" s="362"/>
      <c r="J13" s="362"/>
    </row>
    <row r="14" spans="1:10" s="202" customFormat="1" ht="24" customHeight="1" x14ac:dyDescent="0.25">
      <c r="A14" s="198" t="s">
        <v>295</v>
      </c>
      <c r="B14" s="199" t="s">
        <v>373</v>
      </c>
      <c r="C14" s="200" t="s">
        <v>296</v>
      </c>
      <c r="D14" s="200" t="s">
        <v>21</v>
      </c>
      <c r="E14" s="200"/>
      <c r="F14" s="201"/>
      <c r="G14" s="362"/>
      <c r="H14" s="362"/>
      <c r="I14" s="362"/>
      <c r="J14" s="362"/>
    </row>
    <row r="15" spans="1:10" s="378" customFormat="1" ht="82.5" customHeight="1" x14ac:dyDescent="0.25">
      <c r="A15" s="373" t="s">
        <v>134</v>
      </c>
      <c r="B15" s="374" t="s">
        <v>374</v>
      </c>
      <c r="C15" s="375" t="s">
        <v>136</v>
      </c>
      <c r="D15" s="375" t="s">
        <v>21</v>
      </c>
      <c r="E15" s="375"/>
      <c r="F15" s="376">
        <f>G15+H15+I15+J15</f>
        <v>0</v>
      </c>
      <c r="G15" s="377">
        <f>G16+G19+G23+G25+G28</f>
        <v>0</v>
      </c>
      <c r="H15" s="377">
        <f t="shared" ref="H15:J15" si="0">H16+H19+H23+H25+H28</f>
        <v>0</v>
      </c>
      <c r="I15" s="377">
        <f t="shared" si="0"/>
        <v>0</v>
      </c>
      <c r="J15" s="377">
        <f t="shared" si="0"/>
        <v>0</v>
      </c>
    </row>
    <row r="16" spans="1:10" s="381" customFormat="1" ht="92.25" customHeight="1" x14ac:dyDescent="0.25">
      <c r="A16" s="198" t="s">
        <v>137</v>
      </c>
      <c r="B16" s="199" t="s">
        <v>139</v>
      </c>
      <c r="C16" s="200" t="s">
        <v>138</v>
      </c>
      <c r="D16" s="200" t="s">
        <v>21</v>
      </c>
      <c r="E16" s="200"/>
      <c r="F16" s="201">
        <f>G16+H16+I16+J16</f>
        <v>0</v>
      </c>
      <c r="G16" s="362">
        <f>G17+G18</f>
        <v>0</v>
      </c>
      <c r="H16" s="362">
        <f t="shared" ref="H16:J16" si="1">H17+H18</f>
        <v>0</v>
      </c>
      <c r="I16" s="362">
        <f t="shared" si="1"/>
        <v>0</v>
      </c>
      <c r="J16" s="362">
        <f t="shared" si="1"/>
        <v>0</v>
      </c>
    </row>
    <row r="17" spans="1:10" s="381" customFormat="1" ht="42" customHeight="1" x14ac:dyDescent="0.25">
      <c r="A17" s="198" t="s">
        <v>140</v>
      </c>
      <c r="B17" s="199" t="s">
        <v>141</v>
      </c>
      <c r="C17" s="200" t="s">
        <v>142</v>
      </c>
      <c r="D17" s="200" t="s">
        <v>21</v>
      </c>
      <c r="E17" s="200"/>
      <c r="F17" s="201">
        <f>G17+H17+I17+J17</f>
        <v>0</v>
      </c>
      <c r="G17" s="362">
        <f>Расшифровка!J29+Расшифровка!M29+Расшифровка!N29+Расшифровка!O29+Расшифровка!P29+Расшифровка!Q29</f>
        <v>0</v>
      </c>
      <c r="H17" s="362">
        <f>Расшифровка!R29+Расшифровка!S29</f>
        <v>0</v>
      </c>
      <c r="I17" s="362">
        <f>Расшифровка!T29</f>
        <v>0</v>
      </c>
      <c r="J17" s="362">
        <f>Расшифровка!K29+Расшифровка!L29</f>
        <v>0</v>
      </c>
    </row>
    <row r="18" spans="1:10" s="381" customFormat="1" ht="27" customHeight="1" x14ac:dyDescent="0.25">
      <c r="A18" s="198" t="s">
        <v>143</v>
      </c>
      <c r="B18" s="199" t="s">
        <v>373</v>
      </c>
      <c r="C18" s="200" t="s">
        <v>144</v>
      </c>
      <c r="D18" s="200" t="s">
        <v>21</v>
      </c>
      <c r="E18" s="200"/>
      <c r="F18" s="201">
        <f>G18+H18+I18+J18</f>
        <v>0</v>
      </c>
      <c r="G18" s="362"/>
      <c r="H18" s="362"/>
      <c r="I18" s="362"/>
      <c r="J18" s="362"/>
    </row>
    <row r="19" spans="1:10" s="381" customFormat="1" ht="54" customHeight="1" x14ac:dyDescent="0.25">
      <c r="A19" s="198" t="s">
        <v>145</v>
      </c>
      <c r="B19" s="199" t="s">
        <v>146</v>
      </c>
      <c r="C19" s="200" t="s">
        <v>147</v>
      </c>
      <c r="D19" s="200" t="s">
        <v>21</v>
      </c>
      <c r="E19" s="200"/>
      <c r="F19" s="201">
        <f>G19+H19+I19+J19</f>
        <v>0</v>
      </c>
      <c r="G19" s="362">
        <f>G21+G22</f>
        <v>0</v>
      </c>
      <c r="H19" s="362">
        <f t="shared" ref="H19:J19" si="2">H21+H22</f>
        <v>0</v>
      </c>
      <c r="I19" s="362">
        <f t="shared" si="2"/>
        <v>0</v>
      </c>
      <c r="J19" s="362">
        <f t="shared" si="2"/>
        <v>0</v>
      </c>
    </row>
    <row r="20" spans="1:10" s="381" customFormat="1" ht="51.75" customHeight="1" x14ac:dyDescent="0.25">
      <c r="A20" s="198"/>
      <c r="B20" s="199" t="s">
        <v>372</v>
      </c>
      <c r="C20" s="200" t="s">
        <v>297</v>
      </c>
      <c r="D20" s="200"/>
      <c r="E20" s="200"/>
      <c r="F20" s="200"/>
      <c r="G20" s="362"/>
      <c r="H20" s="362"/>
      <c r="I20" s="362"/>
      <c r="J20" s="362"/>
    </row>
    <row r="21" spans="1:10" s="381" customFormat="1" ht="43.5" customHeight="1" x14ac:dyDescent="0.25">
      <c r="A21" s="198" t="s">
        <v>148</v>
      </c>
      <c r="B21" s="199" t="s">
        <v>141</v>
      </c>
      <c r="C21" s="200" t="s">
        <v>149</v>
      </c>
      <c r="D21" s="200" t="s">
        <v>21</v>
      </c>
      <c r="E21" s="200"/>
      <c r="F21" s="201">
        <f>G21+H21+I21+J21</f>
        <v>0</v>
      </c>
      <c r="G21" s="362"/>
      <c r="H21" s="362"/>
      <c r="I21" s="362"/>
      <c r="J21" s="362"/>
    </row>
    <row r="22" spans="1:10" s="381" customFormat="1" ht="41.25" customHeight="1" x14ac:dyDescent="0.25">
      <c r="A22" s="198" t="s">
        <v>150</v>
      </c>
      <c r="B22" s="199" t="s">
        <v>373</v>
      </c>
      <c r="C22" s="200" t="s">
        <v>151</v>
      </c>
      <c r="D22" s="200" t="s">
        <v>21</v>
      </c>
      <c r="E22" s="200"/>
      <c r="F22" s="201">
        <f>G22+H22+I22+J22</f>
        <v>0</v>
      </c>
      <c r="G22" s="362"/>
      <c r="H22" s="362"/>
      <c r="I22" s="362"/>
      <c r="J22" s="362"/>
    </row>
    <row r="23" spans="1:10" s="381" customFormat="1" ht="47.25" customHeight="1" x14ac:dyDescent="0.25">
      <c r="A23" s="198" t="s">
        <v>152</v>
      </c>
      <c r="B23" s="199" t="s">
        <v>375</v>
      </c>
      <c r="C23" s="200" t="s">
        <v>153</v>
      </c>
      <c r="D23" s="200" t="s">
        <v>21</v>
      </c>
      <c r="E23" s="200"/>
      <c r="F23" s="201">
        <f>G23+H23+I23+J23</f>
        <v>0</v>
      </c>
      <c r="G23" s="362">
        <f>G24</f>
        <v>0</v>
      </c>
      <c r="H23" s="362">
        <f t="shared" ref="H23:J23" si="3">H24</f>
        <v>0</v>
      </c>
      <c r="I23" s="362">
        <f t="shared" si="3"/>
        <v>0</v>
      </c>
      <c r="J23" s="362">
        <f t="shared" si="3"/>
        <v>0</v>
      </c>
    </row>
    <row r="24" spans="1:10" s="381" customFormat="1" ht="32.4" customHeight="1" x14ac:dyDescent="0.25">
      <c r="A24" s="198"/>
      <c r="B24" s="199" t="s">
        <v>372</v>
      </c>
      <c r="C24" s="200" t="s">
        <v>298</v>
      </c>
      <c r="D24" s="200"/>
      <c r="E24" s="200"/>
      <c r="F24" s="200"/>
      <c r="G24" s="362"/>
      <c r="H24" s="362"/>
      <c r="I24" s="362"/>
      <c r="J24" s="362"/>
    </row>
    <row r="25" spans="1:10" s="381" customFormat="1" ht="43.5" customHeight="1" x14ac:dyDescent="0.25">
      <c r="A25" s="198" t="s">
        <v>154</v>
      </c>
      <c r="B25" s="199" t="s">
        <v>155</v>
      </c>
      <c r="C25" s="200" t="s">
        <v>156</v>
      </c>
      <c r="D25" s="200" t="s">
        <v>21</v>
      </c>
      <c r="E25" s="200"/>
      <c r="F25" s="201">
        <f>G25+H25+I25+J25</f>
        <v>0</v>
      </c>
      <c r="G25" s="362">
        <f>G26+G27</f>
        <v>0</v>
      </c>
      <c r="H25" s="362">
        <f t="shared" ref="H25:J25" si="4">H26+H27</f>
        <v>0</v>
      </c>
      <c r="I25" s="362">
        <f t="shared" si="4"/>
        <v>0</v>
      </c>
      <c r="J25" s="362">
        <f t="shared" si="4"/>
        <v>0</v>
      </c>
    </row>
    <row r="26" spans="1:10" s="381" customFormat="1" ht="52.5" customHeight="1" x14ac:dyDescent="0.25">
      <c r="A26" s="198" t="s">
        <v>157</v>
      </c>
      <c r="B26" s="199" t="s">
        <v>141</v>
      </c>
      <c r="C26" s="200" t="s">
        <v>158</v>
      </c>
      <c r="D26" s="200" t="s">
        <v>21</v>
      </c>
      <c r="E26" s="200"/>
      <c r="F26" s="201">
        <f>G26+H26+I26+J26</f>
        <v>0</v>
      </c>
      <c r="G26" s="362"/>
      <c r="H26" s="362"/>
      <c r="I26" s="362"/>
      <c r="J26" s="362"/>
    </row>
    <row r="27" spans="1:10" s="381" customFormat="1" ht="39" customHeight="1" x14ac:dyDescent="0.25">
      <c r="A27" s="198" t="s">
        <v>159</v>
      </c>
      <c r="B27" s="199" t="s">
        <v>373</v>
      </c>
      <c r="C27" s="200" t="s">
        <v>160</v>
      </c>
      <c r="D27" s="200" t="s">
        <v>21</v>
      </c>
      <c r="E27" s="200"/>
      <c r="F27" s="201">
        <f>G27+H27+I27+J27</f>
        <v>0</v>
      </c>
      <c r="G27" s="362"/>
      <c r="H27" s="362"/>
      <c r="I27" s="362"/>
      <c r="J27" s="362"/>
    </row>
    <row r="28" spans="1:10" s="381" customFormat="1" ht="21" customHeight="1" x14ac:dyDescent="0.25">
      <c r="A28" s="198" t="s">
        <v>161</v>
      </c>
      <c r="B28" s="199" t="s">
        <v>162</v>
      </c>
      <c r="C28" s="200" t="s">
        <v>163</v>
      </c>
      <c r="D28" s="200" t="s">
        <v>21</v>
      </c>
      <c r="E28" s="200"/>
      <c r="F28" s="201">
        <f>G28+H28+I28+J28</f>
        <v>0</v>
      </c>
      <c r="G28" s="362">
        <f>G29+G31</f>
        <v>0</v>
      </c>
      <c r="H28" s="362">
        <f t="shared" ref="H28:J28" si="5">H29+H31</f>
        <v>0</v>
      </c>
      <c r="I28" s="362">
        <f t="shared" si="5"/>
        <v>0</v>
      </c>
      <c r="J28" s="362">
        <f t="shared" si="5"/>
        <v>0</v>
      </c>
    </row>
    <row r="29" spans="1:10" s="202" customFormat="1" ht="42.75" customHeight="1" x14ac:dyDescent="0.25">
      <c r="A29" s="198" t="s">
        <v>164</v>
      </c>
      <c r="B29" s="199" t="s">
        <v>141</v>
      </c>
      <c r="C29" s="200" t="s">
        <v>165</v>
      </c>
      <c r="D29" s="200" t="s">
        <v>21</v>
      </c>
      <c r="E29" s="200"/>
      <c r="F29" s="201">
        <f>G29+H29+I29+J29</f>
        <v>0</v>
      </c>
      <c r="G29" s="362">
        <f>G30</f>
        <v>0</v>
      </c>
      <c r="H29" s="362">
        <f t="shared" ref="H29:J29" si="6">H30</f>
        <v>0</v>
      </c>
      <c r="I29" s="362">
        <f t="shared" si="6"/>
        <v>0</v>
      </c>
      <c r="J29" s="362">
        <f t="shared" si="6"/>
        <v>0</v>
      </c>
    </row>
    <row r="30" spans="1:10" s="202" customFormat="1" ht="24" customHeight="1" x14ac:dyDescent="0.25">
      <c r="A30" s="198"/>
      <c r="B30" s="199" t="s">
        <v>372</v>
      </c>
      <c r="C30" s="200" t="s">
        <v>299</v>
      </c>
      <c r="D30" s="200"/>
      <c r="E30" s="200"/>
      <c r="F30" s="200"/>
      <c r="G30" s="362"/>
      <c r="H30" s="362"/>
      <c r="I30" s="362"/>
      <c r="J30" s="362"/>
    </row>
    <row r="31" spans="1:10" s="202" customFormat="1" ht="30" customHeight="1" x14ac:dyDescent="0.25">
      <c r="A31" s="198" t="s">
        <v>166</v>
      </c>
      <c r="B31" s="199" t="s">
        <v>167</v>
      </c>
      <c r="C31" s="200" t="s">
        <v>168</v>
      </c>
      <c r="D31" s="200" t="s">
        <v>21</v>
      </c>
      <c r="E31" s="200"/>
      <c r="F31" s="201">
        <f>G31+H31+I31+J31</f>
        <v>0</v>
      </c>
      <c r="G31" s="362"/>
      <c r="H31" s="362"/>
      <c r="I31" s="362"/>
      <c r="J31" s="362"/>
    </row>
    <row r="32" spans="1:10" s="372" customFormat="1" ht="36" customHeight="1" x14ac:dyDescent="0.25">
      <c r="A32" s="367" t="s">
        <v>8</v>
      </c>
      <c r="B32" s="368" t="s">
        <v>376</v>
      </c>
      <c r="C32" s="369" t="s">
        <v>169</v>
      </c>
      <c r="D32" s="369" t="s">
        <v>21</v>
      </c>
      <c r="E32" s="369"/>
      <c r="F32" s="370">
        <f>G32+H32+I32+J32</f>
        <v>0</v>
      </c>
      <c r="G32" s="371">
        <f>G33</f>
        <v>0</v>
      </c>
      <c r="H32" s="371">
        <f t="shared" ref="H32:J32" si="7">H33</f>
        <v>0</v>
      </c>
      <c r="I32" s="371">
        <f t="shared" si="7"/>
        <v>0</v>
      </c>
      <c r="J32" s="371">
        <f t="shared" si="7"/>
        <v>0</v>
      </c>
    </row>
    <row r="33" spans="1:10" s="202" customFormat="1" ht="25.5" customHeight="1" x14ac:dyDescent="0.25">
      <c r="A33" s="198"/>
      <c r="B33" s="199" t="s">
        <v>170</v>
      </c>
      <c r="C33" s="200" t="s">
        <v>171</v>
      </c>
      <c r="D33" s="200"/>
      <c r="E33" s="200"/>
      <c r="F33" s="201">
        <f>G33+H33+I33+J33</f>
        <v>0</v>
      </c>
      <c r="G33" s="362"/>
      <c r="H33" s="362"/>
      <c r="I33" s="362"/>
      <c r="J33" s="362"/>
    </row>
    <row r="34" spans="1:10" s="372" customFormat="1" ht="63" customHeight="1" x14ac:dyDescent="0.25">
      <c r="A34" s="367" t="s">
        <v>9</v>
      </c>
      <c r="B34" s="368" t="s">
        <v>172</v>
      </c>
      <c r="C34" s="369" t="s">
        <v>173</v>
      </c>
      <c r="D34" s="369" t="s">
        <v>21</v>
      </c>
      <c r="E34" s="369"/>
      <c r="F34" s="370">
        <f>G34+H34+I34+J34</f>
        <v>0</v>
      </c>
      <c r="G34" s="371">
        <f>G35</f>
        <v>0</v>
      </c>
      <c r="H34" s="371">
        <f t="shared" ref="H34:J34" si="8">H35</f>
        <v>0</v>
      </c>
      <c r="I34" s="371">
        <f t="shared" si="8"/>
        <v>0</v>
      </c>
      <c r="J34" s="371">
        <f t="shared" si="8"/>
        <v>0</v>
      </c>
    </row>
    <row r="35" spans="1:10" s="202" customFormat="1" ht="29.25" customHeight="1" thickBot="1" x14ac:dyDescent="0.3">
      <c r="A35" s="203"/>
      <c r="B35" s="204" t="s">
        <v>170</v>
      </c>
      <c r="C35" s="205" t="s">
        <v>174</v>
      </c>
      <c r="D35" s="205"/>
      <c r="E35" s="205"/>
      <c r="F35" s="206">
        <f>G35+H35+I35+J35</f>
        <v>0</v>
      </c>
      <c r="G35" s="363"/>
      <c r="H35" s="363"/>
      <c r="I35" s="363"/>
      <c r="J35" s="363"/>
    </row>
    <row r="36" spans="1:10" x14ac:dyDescent="0.2">
      <c r="G36" s="307"/>
      <c r="H36" s="307"/>
      <c r="I36" s="307"/>
      <c r="J36" s="307"/>
    </row>
    <row r="37" spans="1:10" x14ac:dyDescent="0.2">
      <c r="D37" s="8"/>
      <c r="E37" s="8"/>
    </row>
    <row r="38" spans="1:10" x14ac:dyDescent="0.2">
      <c r="C38" s="501"/>
      <c r="D38" s="502"/>
      <c r="E38" s="32"/>
      <c r="F38" s="64"/>
      <c r="G38" s="353"/>
      <c r="H38" s="353"/>
      <c r="I38" s="353"/>
      <c r="J38" s="353"/>
    </row>
    <row r="39" spans="1:10" s="1" customFormat="1" ht="7.8" x14ac:dyDescent="0.15">
      <c r="A39" s="60"/>
      <c r="B39" s="60"/>
      <c r="C39" s="503"/>
      <c r="D39" s="503"/>
      <c r="E39" s="62"/>
      <c r="F39" s="65"/>
      <c r="G39" s="354"/>
      <c r="H39" s="354"/>
      <c r="I39" s="354"/>
      <c r="J39" s="354"/>
    </row>
    <row r="40" spans="1:10" s="1" customFormat="1" ht="7.8" x14ac:dyDescent="0.15">
      <c r="A40" s="60"/>
      <c r="B40" s="60"/>
      <c r="C40" s="62"/>
      <c r="D40" s="60"/>
      <c r="E40" s="60"/>
      <c r="F40" s="66"/>
      <c r="G40" s="60"/>
      <c r="H40" s="60"/>
      <c r="I40" s="60"/>
      <c r="J40" s="60"/>
    </row>
    <row r="41" spans="1:10" x14ac:dyDescent="0.2">
      <c r="C41" s="501"/>
      <c r="D41" s="502"/>
      <c r="E41" s="32"/>
      <c r="F41" s="64"/>
      <c r="G41" s="353"/>
      <c r="H41" s="353"/>
      <c r="I41" s="353"/>
      <c r="J41" s="353"/>
    </row>
    <row r="42" spans="1:10" s="1" customFormat="1" ht="7.8" x14ac:dyDescent="0.15">
      <c r="A42" s="60"/>
      <c r="B42" s="60"/>
      <c r="C42" s="503"/>
      <c r="D42" s="503"/>
      <c r="E42" s="62"/>
      <c r="F42" s="67"/>
      <c r="G42" s="228"/>
      <c r="H42" s="228"/>
      <c r="I42" s="228"/>
      <c r="J42" s="228"/>
    </row>
    <row r="43" spans="1:10" s="1" customFormat="1" ht="7.8" x14ac:dyDescent="0.15">
      <c r="A43" s="60"/>
      <c r="B43" s="60"/>
      <c r="C43" s="62"/>
      <c r="D43" s="60"/>
      <c r="E43" s="60"/>
      <c r="F43" s="66"/>
      <c r="G43" s="60"/>
      <c r="H43" s="60"/>
      <c r="I43" s="60"/>
      <c r="J43" s="60"/>
    </row>
    <row r="44" spans="1:10" x14ac:dyDescent="0.2">
      <c r="B44" s="515"/>
      <c r="C44" s="515"/>
    </row>
    <row r="45" spans="1:10" s="9" customFormat="1" ht="25.5" customHeight="1" x14ac:dyDescent="0.2">
      <c r="A45" s="460" t="s">
        <v>300</v>
      </c>
      <c r="B45" s="460"/>
      <c r="C45" s="460"/>
      <c r="D45" s="460"/>
      <c r="E45" s="460"/>
      <c r="F45" s="460"/>
      <c r="G45" s="63"/>
      <c r="H45" s="63"/>
      <c r="I45" s="63"/>
      <c r="J45" s="63"/>
    </row>
    <row r="46" spans="1:10" s="6" customFormat="1" ht="60" customHeight="1" x14ac:dyDescent="0.2">
      <c r="A46" s="460" t="s">
        <v>301</v>
      </c>
      <c r="B46" s="460"/>
      <c r="C46" s="460"/>
      <c r="D46" s="460"/>
      <c r="E46" s="460"/>
      <c r="F46" s="460"/>
      <c r="G46" s="54"/>
      <c r="H46" s="54"/>
      <c r="I46" s="54"/>
      <c r="J46" s="54"/>
    </row>
    <row r="47" spans="1:10" s="6" customFormat="1" ht="52.5" customHeight="1" x14ac:dyDescent="0.2">
      <c r="A47" s="499" t="s">
        <v>192</v>
      </c>
      <c r="B47" s="500"/>
      <c r="C47" s="500"/>
      <c r="D47" s="500"/>
      <c r="E47" s="500"/>
      <c r="F47" s="500"/>
      <c r="G47" s="54"/>
      <c r="H47" s="54"/>
      <c r="I47" s="54"/>
      <c r="J47" s="54"/>
    </row>
    <row r="48" spans="1:10" s="6" customFormat="1" ht="25.5" customHeight="1" x14ac:dyDescent="0.2">
      <c r="A48" s="459" t="s">
        <v>193</v>
      </c>
      <c r="B48" s="459"/>
      <c r="C48" s="459"/>
      <c r="D48" s="459"/>
      <c r="E48" s="459"/>
      <c r="F48" s="459"/>
      <c r="G48" s="54"/>
      <c r="H48" s="54"/>
      <c r="I48" s="54"/>
      <c r="J48" s="54"/>
    </row>
    <row r="49" spans="1:10" s="6" customFormat="1" ht="10.8" x14ac:dyDescent="0.2">
      <c r="A49" s="53" t="s">
        <v>194</v>
      </c>
      <c r="B49" s="54"/>
      <c r="C49" s="63"/>
      <c r="D49" s="63"/>
      <c r="E49" s="63"/>
      <c r="F49" s="63"/>
      <c r="G49" s="54"/>
      <c r="H49" s="54"/>
      <c r="I49" s="54"/>
      <c r="J49" s="54"/>
    </row>
    <row r="50" spans="1:10" s="6" customFormat="1" ht="10.8" x14ac:dyDescent="0.2">
      <c r="A50" s="53" t="s">
        <v>195</v>
      </c>
      <c r="B50" s="54"/>
      <c r="C50" s="63"/>
      <c r="D50" s="63"/>
      <c r="E50" s="63"/>
      <c r="F50" s="63"/>
      <c r="G50" s="54"/>
      <c r="H50" s="54"/>
      <c r="I50" s="54"/>
      <c r="J50" s="54"/>
    </row>
    <row r="51" spans="1:10" s="6" customFormat="1" ht="10.8" x14ac:dyDescent="0.2">
      <c r="A51" s="53" t="s">
        <v>196</v>
      </c>
      <c r="B51" s="54"/>
      <c r="C51" s="63"/>
      <c r="D51" s="63"/>
      <c r="E51" s="63"/>
      <c r="F51" s="63"/>
      <c r="G51" s="54"/>
      <c r="H51" s="54"/>
      <c r="I51" s="54"/>
      <c r="J51" s="54"/>
    </row>
    <row r="52" spans="1:10" ht="27.75" customHeight="1" x14ac:dyDescent="0.2">
      <c r="A52" s="459" t="s">
        <v>197</v>
      </c>
      <c r="B52" s="494"/>
      <c r="C52" s="494"/>
      <c r="D52" s="494"/>
      <c r="E52" s="494"/>
      <c r="F52" s="494"/>
    </row>
  </sheetData>
  <mergeCells count="17">
    <mergeCell ref="A48:F48"/>
    <mergeCell ref="A52:F52"/>
    <mergeCell ref="C41:D41"/>
    <mergeCell ref="C42:D42"/>
    <mergeCell ref="A47:F47"/>
    <mergeCell ref="B44:C44"/>
    <mergeCell ref="A45:F45"/>
    <mergeCell ref="A46:F46"/>
    <mergeCell ref="C39:D39"/>
    <mergeCell ref="A1:F1"/>
    <mergeCell ref="B2:F2"/>
    <mergeCell ref="A4:A6"/>
    <mergeCell ref="B4:B6"/>
    <mergeCell ref="C4:C6"/>
    <mergeCell ref="D4:D6"/>
    <mergeCell ref="E4:E6"/>
    <mergeCell ref="C38:D38"/>
  </mergeCells>
  <pageMargins left="0.25" right="0.25" top="0.75" bottom="0.75" header="0.3" footer="0.3"/>
  <pageSetup paperSize="9" scale="63" fitToHeight="0" orientation="landscape" r:id="rId1"/>
  <headerFooter alignWithMargins="0">
    <oddHeader xml:space="preserve">&amp;R&amp;"Times New Roman,обычный"&amp;7
</oddHeader>
  </headerFooter>
  <rowBreaks count="1" manualBreakCount="1">
    <brk id="25"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L43"/>
  <sheetViews>
    <sheetView view="pageBreakPreview" zoomScale="80" zoomScaleNormal="73" zoomScaleSheetLayoutView="80" workbookViewId="0">
      <selection activeCell="A2" sqref="A2"/>
    </sheetView>
  </sheetViews>
  <sheetFormatPr defaultColWidth="0.88671875" defaultRowHeight="10.199999999999999" x14ac:dyDescent="0.2"/>
  <cols>
    <col min="1" max="1" width="8.6640625" style="34" customWidth="1"/>
    <col min="2" max="2" width="128.44140625" style="34" customWidth="1"/>
    <col min="3" max="3" width="13.44140625" style="34" customWidth="1"/>
    <col min="4" max="4" width="12.6640625" style="34" customWidth="1"/>
    <col min="5" max="5" width="12.44140625" style="34" customWidth="1"/>
    <col min="6" max="6" width="16.109375" style="34" customWidth="1"/>
    <col min="7" max="7" width="9.88671875" style="34" hidden="1" customWidth="1"/>
    <col min="8" max="8" width="10.88671875" style="34" hidden="1" customWidth="1"/>
    <col min="9" max="9" width="2" style="34" hidden="1" customWidth="1"/>
    <col min="10" max="10" width="29.88671875" style="31" customWidth="1"/>
    <col min="11" max="116" width="0.88671875" style="31"/>
    <col min="117" max="16384" width="0.88671875" style="3"/>
  </cols>
  <sheetData>
    <row r="1" spans="1:9" ht="39.75" customHeight="1" x14ac:dyDescent="0.2">
      <c r="A1" s="516" t="s">
        <v>426</v>
      </c>
      <c r="B1" s="516"/>
      <c r="C1" s="516"/>
      <c r="D1" s="516"/>
      <c r="E1" s="516"/>
      <c r="F1" s="516"/>
      <c r="G1" s="516"/>
      <c r="H1" s="516"/>
      <c r="I1" s="516"/>
    </row>
    <row r="2" spans="1:9" s="7" customFormat="1" ht="24.75" customHeight="1" x14ac:dyDescent="0.3">
      <c r="A2" s="141"/>
      <c r="B2" s="458" t="s">
        <v>367</v>
      </c>
      <c r="C2" s="458"/>
      <c r="D2" s="458"/>
      <c r="E2" s="458"/>
      <c r="F2" s="458"/>
      <c r="G2" s="458"/>
      <c r="H2" s="458"/>
      <c r="I2" s="458"/>
    </row>
    <row r="3" spans="1:9" ht="18.600000000000001" thickBot="1" x14ac:dyDescent="0.4">
      <c r="A3" s="140"/>
      <c r="B3" s="140"/>
      <c r="C3" s="140"/>
      <c r="D3" s="140"/>
      <c r="E3" s="140"/>
      <c r="F3" s="140"/>
      <c r="G3" s="140"/>
      <c r="H3" s="140"/>
      <c r="I3" s="140"/>
    </row>
    <row r="4" spans="1:9" s="72" customFormat="1" ht="21.75" customHeight="1" x14ac:dyDescent="0.25">
      <c r="A4" s="480" t="s">
        <v>122</v>
      </c>
      <c r="B4" s="484" t="s">
        <v>0</v>
      </c>
      <c r="C4" s="474" t="s">
        <v>123</v>
      </c>
      <c r="D4" s="474" t="s">
        <v>124</v>
      </c>
      <c r="E4" s="474" t="s">
        <v>305</v>
      </c>
      <c r="F4" s="484" t="s">
        <v>6</v>
      </c>
      <c r="G4" s="484"/>
      <c r="H4" s="484"/>
      <c r="I4" s="490"/>
    </row>
    <row r="5" spans="1:9" s="72" customFormat="1" ht="21.75" customHeight="1" x14ac:dyDescent="0.25">
      <c r="A5" s="481"/>
      <c r="B5" s="449"/>
      <c r="C5" s="450"/>
      <c r="D5" s="450"/>
      <c r="E5" s="450"/>
      <c r="F5" s="21" t="s">
        <v>240</v>
      </c>
      <c r="G5" s="21" t="s">
        <v>303</v>
      </c>
      <c r="H5" s="21" t="s">
        <v>303</v>
      </c>
      <c r="I5" s="471" t="s">
        <v>5</v>
      </c>
    </row>
    <row r="6" spans="1:9" s="72" customFormat="1" ht="39.6" customHeight="1" x14ac:dyDescent="0.25">
      <c r="A6" s="481"/>
      <c r="B6" s="449"/>
      <c r="C6" s="450"/>
      <c r="D6" s="450"/>
      <c r="E6" s="450"/>
      <c r="F6" s="79" t="s">
        <v>125</v>
      </c>
      <c r="G6" s="79" t="s">
        <v>126</v>
      </c>
      <c r="H6" s="79" t="s">
        <v>127</v>
      </c>
      <c r="I6" s="471"/>
    </row>
    <row r="7" spans="1:9" ht="18" x14ac:dyDescent="0.2">
      <c r="A7" s="166" t="s">
        <v>7</v>
      </c>
      <c r="B7" s="143" t="s">
        <v>8</v>
      </c>
      <c r="C7" s="143" t="s">
        <v>9</v>
      </c>
      <c r="D7" s="143" t="s">
        <v>10</v>
      </c>
      <c r="E7" s="143" t="s">
        <v>290</v>
      </c>
      <c r="F7" s="143" t="s">
        <v>11</v>
      </c>
      <c r="G7" s="143" t="s">
        <v>12</v>
      </c>
      <c r="H7" s="143" t="s">
        <v>13</v>
      </c>
      <c r="I7" s="167" t="s">
        <v>14</v>
      </c>
    </row>
    <row r="8" spans="1:9" s="232" customFormat="1" ht="26.25" customHeight="1" x14ac:dyDescent="0.35">
      <c r="A8" s="385">
        <v>1</v>
      </c>
      <c r="B8" s="364" t="s">
        <v>368</v>
      </c>
      <c r="C8" s="208" t="s">
        <v>128</v>
      </c>
      <c r="D8" s="365" t="s">
        <v>21</v>
      </c>
      <c r="E8" s="208"/>
      <c r="F8" s="212">
        <f>F9+F10+F11+F15+F32+F34</f>
        <v>4879280</v>
      </c>
      <c r="G8" s="212"/>
      <c r="H8" s="212"/>
      <c r="I8" s="213"/>
    </row>
    <row r="9" spans="1:9" s="238" customFormat="1" ht="150" customHeight="1" x14ac:dyDescent="0.35">
      <c r="A9" s="388" t="s">
        <v>129</v>
      </c>
      <c r="B9" s="389" t="s">
        <v>369</v>
      </c>
      <c r="C9" s="234" t="s">
        <v>130</v>
      </c>
      <c r="D9" s="234" t="s">
        <v>21</v>
      </c>
      <c r="E9" s="234"/>
      <c r="F9" s="251"/>
      <c r="G9" s="251"/>
      <c r="H9" s="251"/>
      <c r="I9" s="253"/>
    </row>
    <row r="10" spans="1:9" s="238" customFormat="1" ht="57" customHeight="1" x14ac:dyDescent="0.35">
      <c r="A10" s="388" t="s">
        <v>131</v>
      </c>
      <c r="B10" s="389" t="s">
        <v>370</v>
      </c>
      <c r="C10" s="234" t="s">
        <v>132</v>
      </c>
      <c r="D10" s="234" t="s">
        <v>21</v>
      </c>
      <c r="E10" s="234"/>
      <c r="F10" s="251"/>
      <c r="G10" s="251"/>
      <c r="H10" s="251"/>
      <c r="I10" s="253"/>
    </row>
    <row r="11" spans="1:9" s="238" customFormat="1" ht="42.75" customHeight="1" x14ac:dyDescent="0.35">
      <c r="A11" s="388" t="s">
        <v>133</v>
      </c>
      <c r="B11" s="389" t="s">
        <v>371</v>
      </c>
      <c r="C11" s="234" t="s">
        <v>135</v>
      </c>
      <c r="D11" s="234" t="s">
        <v>21</v>
      </c>
      <c r="E11" s="234"/>
      <c r="F11" s="251"/>
      <c r="G11" s="251"/>
      <c r="H11" s="251"/>
      <c r="I11" s="253"/>
    </row>
    <row r="12" spans="1:9" ht="40.5" customHeight="1" x14ac:dyDescent="0.35">
      <c r="A12" s="170" t="s">
        <v>291</v>
      </c>
      <c r="B12" s="171" t="s">
        <v>141</v>
      </c>
      <c r="C12" s="146" t="s">
        <v>292</v>
      </c>
      <c r="D12" s="146" t="s">
        <v>21</v>
      </c>
      <c r="E12" s="146"/>
      <c r="F12" s="168"/>
      <c r="G12" s="168"/>
      <c r="H12" s="168"/>
      <c r="I12" s="169"/>
    </row>
    <row r="13" spans="1:9" ht="24" customHeight="1" x14ac:dyDescent="0.35">
      <c r="A13" s="170"/>
      <c r="B13" s="171" t="s">
        <v>372</v>
      </c>
      <c r="C13" s="146" t="s">
        <v>294</v>
      </c>
      <c r="D13" s="146"/>
      <c r="E13" s="146"/>
      <c r="F13" s="168"/>
      <c r="G13" s="168"/>
      <c r="H13" s="168"/>
      <c r="I13" s="169"/>
    </row>
    <row r="14" spans="1:9" ht="24" customHeight="1" x14ac:dyDescent="0.35">
      <c r="A14" s="170" t="s">
        <v>295</v>
      </c>
      <c r="B14" s="171" t="s">
        <v>373</v>
      </c>
      <c r="C14" s="146" t="s">
        <v>296</v>
      </c>
      <c r="D14" s="146" t="s">
        <v>21</v>
      </c>
      <c r="E14" s="146"/>
      <c r="F14" s="168"/>
      <c r="G14" s="168"/>
      <c r="H14" s="168"/>
      <c r="I14" s="169"/>
    </row>
    <row r="15" spans="1:9" s="238" customFormat="1" ht="46.5" customHeight="1" x14ac:dyDescent="0.35">
      <c r="A15" s="388" t="s">
        <v>134</v>
      </c>
      <c r="B15" s="389" t="s">
        <v>374</v>
      </c>
      <c r="C15" s="234" t="s">
        <v>136</v>
      </c>
      <c r="D15" s="234" t="s">
        <v>21</v>
      </c>
      <c r="E15" s="234"/>
      <c r="F15" s="251">
        <f>F16+F19+F23+F25+F28</f>
        <v>4879280</v>
      </c>
      <c r="G15" s="251"/>
      <c r="H15" s="251"/>
      <c r="I15" s="253"/>
    </row>
    <row r="16" spans="1:9" ht="56.25" customHeight="1" x14ac:dyDescent="0.35">
      <c r="A16" s="170" t="s">
        <v>137</v>
      </c>
      <c r="B16" s="172" t="s">
        <v>139</v>
      </c>
      <c r="C16" s="146" t="s">
        <v>138</v>
      </c>
      <c r="D16" s="146" t="s">
        <v>21</v>
      </c>
      <c r="E16" s="146"/>
      <c r="F16" s="168">
        <f>F17+F18</f>
        <v>4879280</v>
      </c>
      <c r="G16" s="168"/>
      <c r="H16" s="168"/>
      <c r="I16" s="169"/>
    </row>
    <row r="17" spans="1:9" ht="51" customHeight="1" x14ac:dyDescent="0.35">
      <c r="A17" s="170" t="s">
        <v>140</v>
      </c>
      <c r="B17" s="171" t="s">
        <v>141</v>
      </c>
      <c r="C17" s="146" t="s">
        <v>142</v>
      </c>
      <c r="D17" s="146" t="s">
        <v>21</v>
      </c>
      <c r="E17" s="146"/>
      <c r="F17" s="168"/>
      <c r="G17" s="168"/>
      <c r="H17" s="168"/>
      <c r="I17" s="169"/>
    </row>
    <row r="18" spans="1:9" ht="37.5" customHeight="1" x14ac:dyDescent="0.35">
      <c r="A18" s="170" t="s">
        <v>143</v>
      </c>
      <c r="B18" s="171" t="s">
        <v>373</v>
      </c>
      <c r="C18" s="146" t="s">
        <v>144</v>
      </c>
      <c r="D18" s="146" t="s">
        <v>21</v>
      </c>
      <c r="E18" s="146"/>
      <c r="F18" s="168">
        <f>Расшифровка!F29</f>
        <v>4879280</v>
      </c>
      <c r="G18" s="168"/>
      <c r="H18" s="168"/>
      <c r="I18" s="169"/>
    </row>
    <row r="19" spans="1:9" ht="38.25" customHeight="1" x14ac:dyDescent="0.35">
      <c r="A19" s="170" t="s">
        <v>145</v>
      </c>
      <c r="B19" s="172" t="s">
        <v>146</v>
      </c>
      <c r="C19" s="146" t="s">
        <v>147</v>
      </c>
      <c r="D19" s="146" t="s">
        <v>21</v>
      </c>
      <c r="E19" s="146"/>
      <c r="F19" s="168">
        <f>F21+F22</f>
        <v>0</v>
      </c>
      <c r="G19" s="168"/>
      <c r="H19" s="168"/>
      <c r="I19" s="169"/>
    </row>
    <row r="20" spans="1:9" ht="24" customHeight="1" x14ac:dyDescent="0.35">
      <c r="A20" s="170"/>
      <c r="B20" s="171" t="s">
        <v>372</v>
      </c>
      <c r="C20" s="146" t="s">
        <v>297</v>
      </c>
      <c r="D20" s="146"/>
      <c r="E20" s="146"/>
      <c r="F20" s="168"/>
      <c r="G20" s="168"/>
      <c r="H20" s="168"/>
      <c r="I20" s="169"/>
    </row>
    <row r="21" spans="1:9" ht="36" customHeight="1" x14ac:dyDescent="0.35">
      <c r="A21" s="170" t="s">
        <v>148</v>
      </c>
      <c r="B21" s="171" t="s">
        <v>141</v>
      </c>
      <c r="C21" s="146" t="s">
        <v>149</v>
      </c>
      <c r="D21" s="146" t="s">
        <v>21</v>
      </c>
      <c r="E21" s="146"/>
      <c r="F21" s="168"/>
      <c r="G21" s="168"/>
      <c r="H21" s="168"/>
      <c r="I21" s="169"/>
    </row>
    <row r="22" spans="1:9" ht="21" customHeight="1" x14ac:dyDescent="0.35">
      <c r="A22" s="170" t="s">
        <v>150</v>
      </c>
      <c r="B22" s="171" t="s">
        <v>373</v>
      </c>
      <c r="C22" s="146" t="s">
        <v>151</v>
      </c>
      <c r="D22" s="146" t="s">
        <v>21</v>
      </c>
      <c r="E22" s="146"/>
      <c r="F22" s="168"/>
      <c r="G22" s="168"/>
      <c r="H22" s="168"/>
      <c r="I22" s="169"/>
    </row>
    <row r="23" spans="1:9" ht="29.25" customHeight="1" x14ac:dyDescent="0.35">
      <c r="A23" s="170" t="s">
        <v>152</v>
      </c>
      <c r="B23" s="172" t="s">
        <v>375</v>
      </c>
      <c r="C23" s="146" t="s">
        <v>153</v>
      </c>
      <c r="D23" s="146" t="s">
        <v>21</v>
      </c>
      <c r="E23" s="146"/>
      <c r="F23" s="168">
        <f>F24</f>
        <v>0</v>
      </c>
      <c r="G23" s="168"/>
      <c r="H23" s="168"/>
      <c r="I23" s="169"/>
    </row>
    <row r="24" spans="1:9" ht="30" customHeight="1" x14ac:dyDescent="0.35">
      <c r="A24" s="170"/>
      <c r="B24" s="171" t="s">
        <v>372</v>
      </c>
      <c r="C24" s="146" t="s">
        <v>298</v>
      </c>
      <c r="D24" s="146"/>
      <c r="E24" s="146"/>
      <c r="F24" s="168"/>
      <c r="G24" s="168"/>
      <c r="H24" s="168"/>
      <c r="I24" s="169"/>
    </row>
    <row r="25" spans="1:9" ht="31.5" customHeight="1" x14ac:dyDescent="0.35">
      <c r="A25" s="170" t="s">
        <v>154</v>
      </c>
      <c r="B25" s="172" t="s">
        <v>155</v>
      </c>
      <c r="C25" s="146" t="s">
        <v>156</v>
      </c>
      <c r="D25" s="146" t="s">
        <v>21</v>
      </c>
      <c r="E25" s="146"/>
      <c r="F25" s="168">
        <f>F26+F27</f>
        <v>0</v>
      </c>
      <c r="G25" s="168"/>
      <c r="H25" s="168"/>
      <c r="I25" s="169"/>
    </row>
    <row r="26" spans="1:9" ht="32.25" customHeight="1" x14ac:dyDescent="0.35">
      <c r="A26" s="170" t="s">
        <v>157</v>
      </c>
      <c r="B26" s="171" t="s">
        <v>141</v>
      </c>
      <c r="C26" s="146" t="s">
        <v>158</v>
      </c>
      <c r="D26" s="146" t="s">
        <v>21</v>
      </c>
      <c r="E26" s="146"/>
      <c r="F26" s="168"/>
      <c r="G26" s="168"/>
      <c r="H26" s="168"/>
      <c r="I26" s="169"/>
    </row>
    <row r="27" spans="1:9" ht="23.25" customHeight="1" x14ac:dyDescent="0.35">
      <c r="A27" s="170" t="s">
        <v>159</v>
      </c>
      <c r="B27" s="171" t="s">
        <v>373</v>
      </c>
      <c r="C27" s="146" t="s">
        <v>160</v>
      </c>
      <c r="D27" s="146" t="s">
        <v>21</v>
      </c>
      <c r="E27" s="146"/>
      <c r="F27" s="168"/>
      <c r="G27" s="168"/>
      <c r="H27" s="168"/>
      <c r="I27" s="169"/>
    </row>
    <row r="28" spans="1:9" ht="25.5" customHeight="1" x14ac:dyDescent="0.35">
      <c r="A28" s="170" t="s">
        <v>161</v>
      </c>
      <c r="B28" s="172" t="s">
        <v>162</v>
      </c>
      <c r="C28" s="146" t="s">
        <v>163</v>
      </c>
      <c r="D28" s="146" t="s">
        <v>21</v>
      </c>
      <c r="E28" s="146"/>
      <c r="F28" s="168">
        <f>F29+F31</f>
        <v>0</v>
      </c>
      <c r="G28" s="168"/>
      <c r="H28" s="168"/>
      <c r="I28" s="169"/>
    </row>
    <row r="29" spans="1:9" ht="44.25" customHeight="1" x14ac:dyDescent="0.35">
      <c r="A29" s="170" t="s">
        <v>164</v>
      </c>
      <c r="B29" s="171" t="s">
        <v>141</v>
      </c>
      <c r="C29" s="146" t="s">
        <v>165</v>
      </c>
      <c r="D29" s="146" t="s">
        <v>21</v>
      </c>
      <c r="E29" s="146"/>
      <c r="F29" s="168">
        <f>F30</f>
        <v>0</v>
      </c>
      <c r="G29" s="168"/>
      <c r="H29" s="168"/>
      <c r="I29" s="169"/>
    </row>
    <row r="30" spans="1:9" ht="24" customHeight="1" x14ac:dyDescent="0.35">
      <c r="A30" s="170"/>
      <c r="B30" s="171" t="s">
        <v>372</v>
      </c>
      <c r="C30" s="146" t="s">
        <v>299</v>
      </c>
      <c r="D30" s="146"/>
      <c r="E30" s="146"/>
      <c r="F30" s="168"/>
      <c r="G30" s="168"/>
      <c r="H30" s="168"/>
      <c r="I30" s="169"/>
    </row>
    <row r="31" spans="1:9" ht="31.2" customHeight="1" x14ac:dyDescent="0.35">
      <c r="A31" s="170" t="s">
        <v>166</v>
      </c>
      <c r="B31" s="171" t="s">
        <v>167</v>
      </c>
      <c r="C31" s="146" t="s">
        <v>168</v>
      </c>
      <c r="D31" s="146" t="s">
        <v>21</v>
      </c>
      <c r="E31" s="146"/>
      <c r="F31" s="168"/>
      <c r="G31" s="168"/>
      <c r="H31" s="168"/>
      <c r="I31" s="169"/>
    </row>
    <row r="32" spans="1:9" s="232" customFormat="1" ht="43.5" customHeight="1" x14ac:dyDescent="0.35">
      <c r="A32" s="386" t="s">
        <v>8</v>
      </c>
      <c r="B32" s="387" t="s">
        <v>376</v>
      </c>
      <c r="C32" s="365" t="s">
        <v>169</v>
      </c>
      <c r="D32" s="365" t="s">
        <v>21</v>
      </c>
      <c r="E32" s="365"/>
      <c r="F32" s="212">
        <f>F33</f>
        <v>0</v>
      </c>
      <c r="G32" s="212"/>
      <c r="H32" s="212"/>
      <c r="I32" s="213"/>
    </row>
    <row r="33" spans="1:9" ht="19.5" customHeight="1" x14ac:dyDescent="0.35">
      <c r="A33" s="173"/>
      <c r="B33" s="174" t="s">
        <v>170</v>
      </c>
      <c r="C33" s="146" t="s">
        <v>171</v>
      </c>
      <c r="D33" s="146"/>
      <c r="E33" s="146"/>
      <c r="F33" s="168"/>
      <c r="G33" s="168"/>
      <c r="H33" s="168"/>
      <c r="I33" s="169"/>
    </row>
    <row r="34" spans="1:9" s="232" customFormat="1" ht="60" customHeight="1" x14ac:dyDescent="0.35">
      <c r="A34" s="386" t="s">
        <v>9</v>
      </c>
      <c r="B34" s="387" t="s">
        <v>172</v>
      </c>
      <c r="C34" s="365" t="s">
        <v>173</v>
      </c>
      <c r="D34" s="365" t="s">
        <v>21</v>
      </c>
      <c r="E34" s="365"/>
      <c r="F34" s="212">
        <f>F35</f>
        <v>0</v>
      </c>
      <c r="G34" s="212"/>
      <c r="H34" s="212"/>
      <c r="I34" s="213"/>
    </row>
    <row r="35" spans="1:9" ht="23.4" customHeight="1" thickBot="1" x14ac:dyDescent="0.4">
      <c r="A35" s="175"/>
      <c r="B35" s="176" t="s">
        <v>170</v>
      </c>
      <c r="C35" s="164" t="s">
        <v>174</v>
      </c>
      <c r="D35" s="164"/>
      <c r="E35" s="164"/>
      <c r="F35" s="177"/>
      <c r="G35" s="177"/>
      <c r="H35" s="177"/>
      <c r="I35" s="178"/>
    </row>
    <row r="36" spans="1:9" s="9" customFormat="1" ht="25.5" customHeight="1" x14ac:dyDescent="0.2">
      <c r="A36" s="460" t="s">
        <v>300</v>
      </c>
      <c r="B36" s="460"/>
      <c r="C36" s="460"/>
      <c r="D36" s="460"/>
      <c r="E36" s="460"/>
      <c r="F36" s="460"/>
      <c r="G36" s="460"/>
      <c r="H36" s="460"/>
      <c r="I36" s="460"/>
    </row>
    <row r="37" spans="1:9" s="6" customFormat="1" ht="60" customHeight="1" x14ac:dyDescent="0.2">
      <c r="A37" s="460" t="s">
        <v>301</v>
      </c>
      <c r="B37" s="460"/>
      <c r="C37" s="460"/>
      <c r="D37" s="460"/>
      <c r="E37" s="460"/>
      <c r="F37" s="460"/>
      <c r="G37" s="460"/>
      <c r="H37" s="460"/>
      <c r="I37" s="460"/>
    </row>
    <row r="38" spans="1:9" s="6" customFormat="1" ht="49.5" customHeight="1" x14ac:dyDescent="0.2">
      <c r="A38" s="518" t="s">
        <v>192</v>
      </c>
      <c r="B38" s="519"/>
      <c r="C38" s="519"/>
      <c r="D38" s="519"/>
      <c r="E38" s="519"/>
      <c r="F38" s="519"/>
      <c r="G38" s="519"/>
      <c r="H38" s="519"/>
      <c r="I38" s="519"/>
    </row>
    <row r="39" spans="1:9" s="6" customFormat="1" ht="20.25" customHeight="1" x14ac:dyDescent="0.2">
      <c r="A39" s="520" t="s">
        <v>193</v>
      </c>
      <c r="B39" s="520"/>
      <c r="C39" s="520"/>
      <c r="D39" s="520"/>
      <c r="E39" s="520"/>
      <c r="F39" s="520"/>
      <c r="G39" s="520"/>
      <c r="H39" s="520"/>
      <c r="I39" s="520"/>
    </row>
    <row r="40" spans="1:9" s="6" customFormat="1" ht="10.8" x14ac:dyDescent="0.2">
      <c r="A40" s="53" t="s">
        <v>194</v>
      </c>
      <c r="B40" s="54"/>
      <c r="C40" s="63"/>
      <c r="D40" s="63"/>
      <c r="E40" s="63"/>
      <c r="F40" s="63"/>
      <c r="G40" s="63"/>
      <c r="H40" s="63"/>
      <c r="I40" s="63"/>
    </row>
    <row r="41" spans="1:9" s="6" customFormat="1" ht="10.8" x14ac:dyDescent="0.2">
      <c r="A41" s="53" t="s">
        <v>195</v>
      </c>
      <c r="B41" s="54"/>
      <c r="C41" s="63"/>
      <c r="D41" s="63"/>
      <c r="E41" s="63"/>
      <c r="F41" s="63"/>
      <c r="G41" s="63"/>
      <c r="H41" s="63"/>
      <c r="I41" s="63"/>
    </row>
    <row r="42" spans="1:9" s="6" customFormat="1" ht="10.8" x14ac:dyDescent="0.2">
      <c r="A42" s="53" t="s">
        <v>196</v>
      </c>
      <c r="B42" s="54"/>
      <c r="C42" s="63"/>
      <c r="D42" s="63"/>
      <c r="E42" s="63"/>
      <c r="F42" s="63"/>
      <c r="G42" s="63"/>
      <c r="H42" s="63"/>
      <c r="I42" s="63"/>
    </row>
    <row r="43" spans="1:9" ht="33" customHeight="1" x14ac:dyDescent="0.2">
      <c r="A43" s="440" t="s">
        <v>197</v>
      </c>
      <c r="B43" s="517"/>
      <c r="C43" s="517"/>
      <c r="D43" s="517"/>
      <c r="E43" s="517"/>
      <c r="F43" s="517"/>
      <c r="G43" s="517"/>
      <c r="H43" s="517"/>
      <c r="I43" s="517"/>
    </row>
  </sheetData>
  <mergeCells count="14">
    <mergeCell ref="A43:I43"/>
    <mergeCell ref="E4:E6"/>
    <mergeCell ref="A36:I36"/>
    <mergeCell ref="A37:I37"/>
    <mergeCell ref="A38:I38"/>
    <mergeCell ref="A39:I39"/>
    <mergeCell ref="A1:I1"/>
    <mergeCell ref="B2:I2"/>
    <mergeCell ref="A4:A6"/>
    <mergeCell ref="B4:B6"/>
    <mergeCell ref="C4:C6"/>
    <mergeCell ref="D4:D6"/>
    <mergeCell ref="F4:I4"/>
    <mergeCell ref="I5:I6"/>
  </mergeCells>
  <pageMargins left="0.59055118110236227" right="0.51181102362204722" top="0.78740157480314965" bottom="0.31496062992125984" header="0.19685039370078741" footer="0.19685039370078741"/>
  <pageSetup paperSize="9" scale="71" fitToHeight="0" orientation="landscape" r:id="rId1"/>
  <headerFooter alignWithMargins="0">
    <oddHeader xml:space="preserve">&amp;R&amp;"Times New Roman,обычный"&amp;7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61"/>
  <sheetViews>
    <sheetView tabSelected="1" view="pageBreakPreview" zoomScale="60" zoomScaleNormal="70" workbookViewId="0">
      <pane ySplit="1" topLeftCell="A2" activePane="bottomLeft" state="frozen"/>
      <selection pane="bottomLeft" activeCell="B62" sqref="B62"/>
    </sheetView>
  </sheetViews>
  <sheetFormatPr defaultColWidth="9.109375" defaultRowHeight="13.2" x14ac:dyDescent="0.25"/>
  <cols>
    <col min="1" max="1" width="3.6640625" style="137" customWidth="1"/>
    <col min="2" max="2" width="86.33203125" style="137" customWidth="1"/>
    <col min="3" max="3" width="8.109375" style="137" customWidth="1"/>
    <col min="4" max="4" width="23.33203125" style="137" customWidth="1"/>
    <col min="5" max="5" width="20" style="137" customWidth="1"/>
    <col min="6" max="6" width="18.6640625" style="137" customWidth="1"/>
    <col min="7" max="7" width="23.6640625" style="138" customWidth="1"/>
    <col min="8" max="8" width="22.5546875" style="137" customWidth="1"/>
    <col min="9" max="9" width="19.88671875" style="137" customWidth="1"/>
    <col min="10" max="10" width="16.44140625" style="137" hidden="1" customWidth="1"/>
    <col min="11" max="11" width="17.6640625" style="137" hidden="1" customWidth="1"/>
    <col min="12" max="12" width="16.44140625" style="137" hidden="1" customWidth="1"/>
    <col min="13" max="13" width="18.88671875" style="137" customWidth="1"/>
    <col min="14" max="14" width="20.5546875" style="137" customWidth="1"/>
    <col min="15" max="15" width="16.44140625" style="137" hidden="1" customWidth="1"/>
    <col min="16" max="16" width="19" style="137" hidden="1" customWidth="1"/>
    <col min="17" max="17" width="18.33203125" style="137" customWidth="1"/>
    <col min="18" max="19" width="16.88671875" style="137" customWidth="1"/>
    <col min="20" max="20" width="18.44140625" style="137" hidden="1" customWidth="1"/>
    <col min="21" max="16384" width="9.109375" style="137"/>
  </cols>
  <sheetData>
    <row r="1" spans="1:20" ht="81" customHeight="1" x14ac:dyDescent="0.25">
      <c r="H1" s="416" t="s">
        <v>409</v>
      </c>
      <c r="I1" s="417" t="s">
        <v>410</v>
      </c>
      <c r="J1" s="416" t="s">
        <v>411</v>
      </c>
      <c r="K1" s="418" t="s">
        <v>412</v>
      </c>
      <c r="L1" s="418" t="s">
        <v>384</v>
      </c>
      <c r="M1" s="418" t="s">
        <v>413</v>
      </c>
      <c r="N1" s="418" t="s">
        <v>414</v>
      </c>
      <c r="O1" s="418" t="s">
        <v>385</v>
      </c>
      <c r="P1" s="418" t="s">
        <v>415</v>
      </c>
      <c r="Q1" s="417" t="s">
        <v>416</v>
      </c>
      <c r="R1" s="416" t="s">
        <v>386</v>
      </c>
      <c r="S1" s="418" t="s">
        <v>387</v>
      </c>
      <c r="T1" s="417" t="s">
        <v>417</v>
      </c>
    </row>
    <row r="2" spans="1:20" ht="58.95" customHeight="1" x14ac:dyDescent="0.25">
      <c r="B2" s="524" t="s">
        <v>420</v>
      </c>
      <c r="C2" s="524"/>
      <c r="D2" s="524"/>
      <c r="E2" s="524"/>
      <c r="F2" s="524"/>
      <c r="G2" s="524"/>
      <c r="H2" s="524"/>
      <c r="I2" s="524"/>
      <c r="J2" s="524"/>
      <c r="K2" s="524"/>
      <c r="L2" s="524"/>
      <c r="M2" s="524"/>
      <c r="N2" s="524"/>
      <c r="O2" s="524"/>
      <c r="P2" s="524"/>
      <c r="Q2" s="524"/>
      <c r="R2" s="524"/>
      <c r="S2" s="524"/>
      <c r="T2" s="524"/>
    </row>
    <row r="3" spans="1:20" ht="32.25" customHeight="1" x14ac:dyDescent="0.25">
      <c r="B3" s="524" t="s">
        <v>435</v>
      </c>
      <c r="C3" s="524"/>
      <c r="D3" s="524"/>
      <c r="E3" s="524"/>
      <c r="F3" s="524"/>
      <c r="G3" s="524"/>
      <c r="H3" s="524"/>
      <c r="I3" s="524"/>
      <c r="J3" s="524"/>
      <c r="K3" s="524"/>
      <c r="L3" s="524"/>
      <c r="M3" s="524"/>
      <c r="N3" s="524"/>
      <c r="O3" s="524"/>
      <c r="P3" s="524"/>
      <c r="Q3" s="524"/>
      <c r="R3" s="524"/>
      <c r="S3" s="524"/>
      <c r="T3" s="524"/>
    </row>
    <row r="4" spans="1:20" ht="21" x14ac:dyDescent="0.4">
      <c r="B4" s="180"/>
      <c r="C4" s="180"/>
      <c r="D4" s="180"/>
      <c r="E4" s="180"/>
      <c r="F4" s="180"/>
      <c r="G4" s="180"/>
      <c r="H4" s="179"/>
      <c r="I4" s="179"/>
      <c r="J4" s="179"/>
      <c r="K4" s="179"/>
      <c r="L4" s="179"/>
      <c r="M4" s="179"/>
      <c r="N4" s="179"/>
      <c r="O4" s="179"/>
      <c r="P4" s="179"/>
      <c r="Q4" s="179"/>
      <c r="R4" s="179"/>
      <c r="S4" s="179"/>
      <c r="T4" s="179"/>
    </row>
    <row r="5" spans="1:20" s="414" customFormat="1" ht="36.75" customHeight="1" thickBot="1" x14ac:dyDescent="0.3">
      <c r="A5" s="525" t="s">
        <v>307</v>
      </c>
      <c r="B5" s="525" t="s">
        <v>308</v>
      </c>
      <c r="C5" s="525" t="s">
        <v>309</v>
      </c>
      <c r="D5" s="521" t="s">
        <v>310</v>
      </c>
      <c r="E5" s="521" t="s">
        <v>311</v>
      </c>
      <c r="F5" s="521" t="s">
        <v>312</v>
      </c>
      <c r="G5" s="522" t="s">
        <v>313</v>
      </c>
      <c r="H5" s="529" t="s">
        <v>314</v>
      </c>
      <c r="I5" s="529"/>
      <c r="J5" s="529"/>
      <c r="K5" s="529"/>
      <c r="L5" s="529"/>
      <c r="M5" s="529"/>
      <c r="N5" s="529"/>
      <c r="O5" s="529"/>
      <c r="P5" s="529"/>
      <c r="Q5" s="529"/>
      <c r="R5" s="529"/>
      <c r="S5" s="529"/>
      <c r="T5" s="529"/>
    </row>
    <row r="6" spans="1:20" s="415" customFormat="1" ht="68.400000000000006" customHeight="1" x14ac:dyDescent="0.25">
      <c r="A6" s="526"/>
      <c r="B6" s="526"/>
      <c r="C6" s="526"/>
      <c r="D6" s="521"/>
      <c r="E6" s="521"/>
      <c r="F6" s="521"/>
      <c r="G6" s="523"/>
      <c r="H6" s="416" t="s">
        <v>409</v>
      </c>
      <c r="I6" s="417" t="s">
        <v>410</v>
      </c>
      <c r="J6" s="416" t="s">
        <v>411</v>
      </c>
      <c r="K6" s="418" t="s">
        <v>412</v>
      </c>
      <c r="L6" s="418" t="s">
        <v>384</v>
      </c>
      <c r="M6" s="418" t="s">
        <v>413</v>
      </c>
      <c r="N6" s="418" t="s">
        <v>414</v>
      </c>
      <c r="O6" s="418" t="s">
        <v>385</v>
      </c>
      <c r="P6" s="418" t="s">
        <v>415</v>
      </c>
      <c r="Q6" s="417" t="s">
        <v>416</v>
      </c>
      <c r="R6" s="416" t="s">
        <v>386</v>
      </c>
      <c r="S6" s="418" t="s">
        <v>387</v>
      </c>
      <c r="T6" s="417" t="s">
        <v>417</v>
      </c>
    </row>
    <row r="7" spans="1:20" s="415" customFormat="1" ht="15.75" customHeight="1" x14ac:dyDescent="0.25">
      <c r="A7" s="410">
        <v>1</v>
      </c>
      <c r="B7" s="410">
        <v>2</v>
      </c>
      <c r="C7" s="410">
        <v>3</v>
      </c>
      <c r="D7" s="410">
        <v>4</v>
      </c>
      <c r="E7" s="410">
        <v>5</v>
      </c>
      <c r="F7" s="410">
        <v>6</v>
      </c>
      <c r="G7" s="411">
        <v>7</v>
      </c>
      <c r="H7" s="412">
        <v>8</v>
      </c>
      <c r="I7" s="413">
        <v>9</v>
      </c>
      <c r="J7" s="412">
        <v>12</v>
      </c>
      <c r="K7" s="410">
        <v>13</v>
      </c>
      <c r="L7" s="410">
        <v>14</v>
      </c>
      <c r="M7" s="410">
        <v>15</v>
      </c>
      <c r="N7" s="410">
        <v>16</v>
      </c>
      <c r="O7" s="410">
        <v>17</v>
      </c>
      <c r="P7" s="410">
        <v>18</v>
      </c>
      <c r="Q7" s="413">
        <v>19</v>
      </c>
      <c r="R7" s="412">
        <v>20</v>
      </c>
      <c r="S7" s="410">
        <v>21</v>
      </c>
      <c r="T7" s="413">
        <v>22</v>
      </c>
    </row>
    <row r="8" spans="1:20" s="428" customFormat="1" ht="25.95" customHeight="1" x14ac:dyDescent="0.25">
      <c r="A8" s="426">
        <v>1</v>
      </c>
      <c r="B8" s="427" t="s">
        <v>315</v>
      </c>
      <c r="C8" s="399" t="s">
        <v>21</v>
      </c>
      <c r="D8" s="419">
        <f>D9+D16+D21+D27+D28+D29</f>
        <v>92774280</v>
      </c>
      <c r="E8" s="419">
        <f>E9+E16+E21+E27+E28+E29</f>
        <v>10445960</v>
      </c>
      <c r="F8" s="419">
        <f t="shared" ref="F8" si="0">F9+F16+F21+F27+F28+F29</f>
        <v>7157480</v>
      </c>
      <c r="G8" s="420">
        <f>G9+G16+G21+G27+G28+G29</f>
        <v>110377720</v>
      </c>
      <c r="H8" s="421">
        <f>H9+H16+H21+H27+H28+H29</f>
        <v>86601920</v>
      </c>
      <c r="I8" s="422">
        <f>I9+I16+I21+I27+I28+I29</f>
        <v>6172360</v>
      </c>
      <c r="J8" s="421">
        <f>J9+J16+J21+J27+J28+J29</f>
        <v>0</v>
      </c>
      <c r="K8" s="419">
        <f>K9+K16+K21+K27+K28+K29</f>
        <v>0</v>
      </c>
      <c r="L8" s="419">
        <f t="shared" ref="L8:P8" si="1">L9+L16+L21+L27+L28+L29</f>
        <v>0</v>
      </c>
      <c r="M8" s="419">
        <f t="shared" si="1"/>
        <v>4234710</v>
      </c>
      <c r="N8" s="419">
        <f t="shared" si="1"/>
        <v>2884370</v>
      </c>
      <c r="O8" s="419">
        <f t="shared" si="1"/>
        <v>0</v>
      </c>
      <c r="P8" s="419">
        <f t="shared" si="1"/>
        <v>0</v>
      </c>
      <c r="Q8" s="422">
        <f>Q9+Q16+Q21+Q27+Q28+Q29</f>
        <v>1206000</v>
      </c>
      <c r="R8" s="419">
        <f>R9+R16+R21+R27+R28+R29</f>
        <v>1776740</v>
      </c>
      <c r="S8" s="419">
        <f t="shared" ref="S8" si="2">S9+S16+S21+S27+S28+S29</f>
        <v>344140</v>
      </c>
      <c r="T8" s="419">
        <f t="shared" ref="T8" si="3">T9+T16+T21+T27+T28+T29</f>
        <v>0</v>
      </c>
    </row>
    <row r="9" spans="1:20" s="431" customFormat="1" ht="40.799999999999997" x14ac:dyDescent="0.25">
      <c r="A9" s="429">
        <v>2</v>
      </c>
      <c r="B9" s="430" t="s">
        <v>316</v>
      </c>
      <c r="C9" s="401" t="s">
        <v>21</v>
      </c>
      <c r="D9" s="401">
        <f>SUM(D10:D15)</f>
        <v>77304420</v>
      </c>
      <c r="E9" s="401">
        <f t="shared" ref="E9:F9" si="4">SUM(E10:E15)</f>
        <v>1206000</v>
      </c>
      <c r="F9" s="401">
        <f t="shared" si="4"/>
        <v>2190000</v>
      </c>
      <c r="G9" s="423">
        <f>SUM(G10:G15)</f>
        <v>80700420</v>
      </c>
      <c r="H9" s="424">
        <f>SUM(H10:H15)</f>
        <v>72729640</v>
      </c>
      <c r="I9" s="425">
        <f>SUM(I10:I15)</f>
        <v>4574780</v>
      </c>
      <c r="J9" s="401">
        <f t="shared" ref="J9:K9" si="5">SUM(J10:J15)</f>
        <v>0</v>
      </c>
      <c r="K9" s="401">
        <f t="shared" si="5"/>
        <v>0</v>
      </c>
      <c r="L9" s="401">
        <f>SUM(L10:L15)</f>
        <v>0</v>
      </c>
      <c r="M9" s="401">
        <f>SUM(M10:M15)</f>
        <v>0</v>
      </c>
      <c r="N9" s="401">
        <f t="shared" ref="N9:Q9" si="6">SUM(N10:N15)</f>
        <v>0</v>
      </c>
      <c r="O9" s="401">
        <f t="shared" si="6"/>
        <v>0</v>
      </c>
      <c r="P9" s="401">
        <f t="shared" si="6"/>
        <v>0</v>
      </c>
      <c r="Q9" s="401">
        <f t="shared" si="6"/>
        <v>1206000</v>
      </c>
      <c r="R9" s="424">
        <f>SUM(R10:R15)</f>
        <v>0</v>
      </c>
      <c r="S9" s="404">
        <f>SUM(S10:S15)</f>
        <v>0</v>
      </c>
      <c r="T9" s="425">
        <f>SUM(T10:T15)</f>
        <v>0</v>
      </c>
    </row>
    <row r="10" spans="1:20" ht="21" x14ac:dyDescent="0.4">
      <c r="A10" s="139">
        <v>3</v>
      </c>
      <c r="B10" s="181" t="s">
        <v>317</v>
      </c>
      <c r="C10" s="182">
        <v>211</v>
      </c>
      <c r="D10" s="183">
        <f>H10+I10</f>
        <v>59858700</v>
      </c>
      <c r="E10" s="183">
        <f>J10+K10+L10+M10+N10+O10+P10+Q10+R10+T10</f>
        <v>0</v>
      </c>
      <c r="F10" s="183">
        <v>1200000</v>
      </c>
      <c r="G10" s="390">
        <f>SUM(D10:F10)</f>
        <v>61058700</v>
      </c>
      <c r="H10" s="392">
        <v>56343950</v>
      </c>
      <c r="I10" s="393">
        <v>3514750</v>
      </c>
      <c r="J10" s="392"/>
      <c r="K10" s="183"/>
      <c r="L10" s="183"/>
      <c r="M10" s="183"/>
      <c r="N10" s="183"/>
      <c r="O10" s="183"/>
      <c r="P10" s="183"/>
      <c r="Q10" s="393"/>
      <c r="R10" s="392"/>
      <c r="S10" s="183"/>
      <c r="T10" s="393"/>
    </row>
    <row r="11" spans="1:20" ht="21" x14ac:dyDescent="0.4">
      <c r="A11" s="139">
        <v>4</v>
      </c>
      <c r="B11" s="181" t="s">
        <v>318</v>
      </c>
      <c r="C11" s="182">
        <v>212</v>
      </c>
      <c r="D11" s="183">
        <f t="shared" ref="D11:D15" si="7">H11+I11</f>
        <v>0</v>
      </c>
      <c r="E11" s="183">
        <f>J11+K11+L11+M11+N11+O11+P11+Q11+R11+T11</f>
        <v>1206000</v>
      </c>
      <c r="F11" s="183">
        <v>590000</v>
      </c>
      <c r="G11" s="390">
        <f t="shared" ref="G11:G15" si="8">SUM(D11:F11)</f>
        <v>1796000</v>
      </c>
      <c r="H11" s="392"/>
      <c r="I11" s="393"/>
      <c r="J11" s="392"/>
      <c r="K11" s="183"/>
      <c r="L11" s="183"/>
      <c r="M11" s="183"/>
      <c r="N11" s="183"/>
      <c r="O11" s="183"/>
      <c r="P11" s="183"/>
      <c r="Q11" s="393">
        <v>1206000</v>
      </c>
      <c r="R11" s="392"/>
      <c r="S11" s="183"/>
      <c r="T11" s="393"/>
    </row>
    <row r="12" spans="1:20" ht="21" x14ac:dyDescent="0.4">
      <c r="A12" s="139">
        <v>5</v>
      </c>
      <c r="B12" s="181" t="s">
        <v>319</v>
      </c>
      <c r="C12" s="182">
        <v>213</v>
      </c>
      <c r="D12" s="183">
        <f t="shared" si="7"/>
        <v>17445720</v>
      </c>
      <c r="E12" s="183">
        <f>J12+K12+L12+M12+N12+O12+P12+Q12+R12+T12</f>
        <v>0</v>
      </c>
      <c r="F12" s="183">
        <v>400000</v>
      </c>
      <c r="G12" s="390">
        <f t="shared" si="8"/>
        <v>17845720</v>
      </c>
      <c r="H12" s="392">
        <v>16385690</v>
      </c>
      <c r="I12" s="393">
        <v>1060030</v>
      </c>
      <c r="J12" s="392"/>
      <c r="K12" s="183"/>
      <c r="L12" s="183"/>
      <c r="M12" s="183"/>
      <c r="N12" s="183"/>
      <c r="O12" s="183"/>
      <c r="P12" s="183"/>
      <c r="Q12" s="393"/>
      <c r="R12" s="392"/>
      <c r="S12" s="183"/>
      <c r="T12" s="393"/>
    </row>
    <row r="13" spans="1:20" ht="21" x14ac:dyDescent="0.4">
      <c r="A13" s="139">
        <v>6</v>
      </c>
      <c r="B13" s="184" t="s">
        <v>320</v>
      </c>
      <c r="C13" s="185">
        <v>226</v>
      </c>
      <c r="D13" s="183">
        <f t="shared" si="7"/>
        <v>0</v>
      </c>
      <c r="E13" s="183">
        <f>J13+K13+L13+M13+N13+O13+P13+Q13+R13+T13</f>
        <v>0</v>
      </c>
      <c r="F13" s="183"/>
      <c r="G13" s="390">
        <f t="shared" si="8"/>
        <v>0</v>
      </c>
      <c r="H13" s="392"/>
      <c r="I13" s="393"/>
      <c r="J13" s="392"/>
      <c r="K13" s="183"/>
      <c r="L13" s="183"/>
      <c r="M13" s="183"/>
      <c r="N13" s="183"/>
      <c r="O13" s="183"/>
      <c r="P13" s="183"/>
      <c r="Q13" s="393"/>
      <c r="R13" s="392"/>
      <c r="S13" s="183"/>
      <c r="T13" s="393"/>
    </row>
    <row r="14" spans="1:20" ht="42" x14ac:dyDescent="0.4">
      <c r="A14" s="139">
        <v>7</v>
      </c>
      <c r="B14" s="181" t="s">
        <v>321</v>
      </c>
      <c r="C14" s="182">
        <v>266</v>
      </c>
      <c r="D14" s="183">
        <f t="shared" si="7"/>
        <v>0</v>
      </c>
      <c r="E14" s="183">
        <f>J14+K14+L14+M14+N14+O14+P14+Q14+R14+T14</f>
        <v>0</v>
      </c>
      <c r="F14" s="183"/>
      <c r="G14" s="390">
        <f t="shared" si="8"/>
        <v>0</v>
      </c>
      <c r="H14" s="392"/>
      <c r="I14" s="393"/>
      <c r="J14" s="392"/>
      <c r="K14" s="183"/>
      <c r="L14" s="183"/>
      <c r="M14" s="183"/>
      <c r="N14" s="183"/>
      <c r="O14" s="183"/>
      <c r="P14" s="183"/>
      <c r="Q14" s="393"/>
      <c r="R14" s="392"/>
      <c r="S14" s="183"/>
      <c r="T14" s="393"/>
    </row>
    <row r="15" spans="1:20" ht="21" x14ac:dyDescent="0.4">
      <c r="A15" s="139">
        <v>8</v>
      </c>
      <c r="B15" s="181" t="s">
        <v>322</v>
      </c>
      <c r="C15" s="182"/>
      <c r="D15" s="183">
        <f t="shared" si="7"/>
        <v>0</v>
      </c>
      <c r="E15" s="183"/>
      <c r="F15" s="183"/>
      <c r="G15" s="390">
        <f t="shared" si="8"/>
        <v>0</v>
      </c>
      <c r="H15" s="392"/>
      <c r="I15" s="393"/>
      <c r="J15" s="392"/>
      <c r="K15" s="183"/>
      <c r="L15" s="183"/>
      <c r="M15" s="183"/>
      <c r="N15" s="183"/>
      <c r="O15" s="183"/>
      <c r="P15" s="183"/>
      <c r="Q15" s="393"/>
      <c r="R15" s="392"/>
      <c r="S15" s="183"/>
      <c r="T15" s="393"/>
    </row>
    <row r="16" spans="1:20" s="402" customFormat="1" ht="20.399999999999999" x14ac:dyDescent="0.35">
      <c r="A16" s="400">
        <v>9</v>
      </c>
      <c r="B16" s="403" t="s">
        <v>323</v>
      </c>
      <c r="C16" s="404" t="s">
        <v>21</v>
      </c>
      <c r="D16" s="405">
        <f t="shared" ref="D16:F16" si="9">SUM(D17:D20)</f>
        <v>0</v>
      </c>
      <c r="E16" s="405">
        <f>SUM(E17:E20)</f>
        <v>9239960</v>
      </c>
      <c r="F16" s="405">
        <f t="shared" si="9"/>
        <v>38200</v>
      </c>
      <c r="G16" s="406">
        <f>SUM(G17:G20)</f>
        <v>9278160</v>
      </c>
      <c r="H16" s="407">
        <f>SUM(H17:H20)</f>
        <v>0</v>
      </c>
      <c r="I16" s="408">
        <f t="shared" ref="I16:K16" si="10">SUM(I17:I20)</f>
        <v>0</v>
      </c>
      <c r="J16" s="405">
        <f t="shared" si="10"/>
        <v>0</v>
      </c>
      <c r="K16" s="405">
        <f t="shared" si="10"/>
        <v>0</v>
      </c>
      <c r="L16" s="405">
        <f>SUM(L17:L20)</f>
        <v>0</v>
      </c>
      <c r="M16" s="405">
        <f>SUM(M17:M20)</f>
        <v>4234710</v>
      </c>
      <c r="N16" s="405">
        <f t="shared" ref="N16:Q16" si="11">SUM(N17:N20)</f>
        <v>2884370</v>
      </c>
      <c r="O16" s="405">
        <f t="shared" si="11"/>
        <v>0</v>
      </c>
      <c r="P16" s="405">
        <f t="shared" si="11"/>
        <v>0</v>
      </c>
      <c r="Q16" s="405">
        <f t="shared" si="11"/>
        <v>0</v>
      </c>
      <c r="R16" s="407">
        <f>SUM(R17:R20)</f>
        <v>1776740</v>
      </c>
      <c r="S16" s="405">
        <f>SUM(S17:S20)</f>
        <v>344140</v>
      </c>
      <c r="T16" s="405">
        <f>SUM(T17:T20)</f>
        <v>0</v>
      </c>
    </row>
    <row r="17" spans="1:20" ht="25.2" customHeight="1" x14ac:dyDescent="0.4">
      <c r="A17" s="139">
        <v>10</v>
      </c>
      <c r="B17" s="181" t="s">
        <v>324</v>
      </c>
      <c r="C17" s="182">
        <v>262</v>
      </c>
      <c r="D17" s="183">
        <f t="shared" ref="D17:D19" si="12">H17+I17</f>
        <v>0</v>
      </c>
      <c r="E17" s="183">
        <f>L17+M17+R17+S17+Q17</f>
        <v>6011450</v>
      </c>
      <c r="F17" s="183"/>
      <c r="G17" s="390">
        <f>L17+M17+R17+S17</f>
        <v>6011450</v>
      </c>
      <c r="H17" s="392"/>
      <c r="I17" s="393"/>
      <c r="J17" s="392"/>
      <c r="K17" s="183"/>
      <c r="L17" s="183"/>
      <c r="M17" s="183">
        <v>4234710</v>
      </c>
      <c r="N17" s="183"/>
      <c r="O17" s="183"/>
      <c r="P17" s="183"/>
      <c r="Q17" s="393"/>
      <c r="R17" s="392">
        <v>1776740</v>
      </c>
      <c r="S17" s="183"/>
      <c r="T17" s="393"/>
    </row>
    <row r="18" spans="1:20" s="223" customFormat="1" ht="22.95" customHeight="1" x14ac:dyDescent="0.25">
      <c r="A18" s="221">
        <v>11</v>
      </c>
      <c r="B18" s="222" t="s">
        <v>321</v>
      </c>
      <c r="C18" s="182">
        <v>266</v>
      </c>
      <c r="D18" s="220">
        <f t="shared" si="12"/>
        <v>0</v>
      </c>
      <c r="E18" s="220">
        <f>J18+K18+L18+M18+N18+O18+P18+Q18+R18+T18</f>
        <v>0</v>
      </c>
      <c r="F18" s="220"/>
      <c r="G18" s="391">
        <f>SUM(D18:F18)</f>
        <v>0</v>
      </c>
      <c r="H18" s="394"/>
      <c r="I18" s="395"/>
      <c r="J18" s="394"/>
      <c r="K18" s="220"/>
      <c r="L18" s="220"/>
      <c r="M18" s="220"/>
      <c r="N18" s="220"/>
      <c r="O18" s="220"/>
      <c r="P18" s="220"/>
      <c r="Q18" s="395"/>
      <c r="R18" s="394"/>
      <c r="S18" s="220"/>
      <c r="T18" s="395"/>
    </row>
    <row r="19" spans="1:20" ht="21" x14ac:dyDescent="0.4">
      <c r="A19" s="139">
        <v>12</v>
      </c>
      <c r="B19" s="181" t="s">
        <v>325</v>
      </c>
      <c r="C19" s="182">
        <v>296</v>
      </c>
      <c r="D19" s="183">
        <f t="shared" si="12"/>
        <v>0</v>
      </c>
      <c r="E19" s="183">
        <f>J19+K19+L19+M19+N19+O19+P19+Q19+R19+T19+S19</f>
        <v>3228510</v>
      </c>
      <c r="F19" s="183">
        <v>38200</v>
      </c>
      <c r="G19" s="390">
        <f>SUM(D19:F19)</f>
        <v>3266710</v>
      </c>
      <c r="H19" s="392"/>
      <c r="I19" s="393"/>
      <c r="J19" s="392"/>
      <c r="K19" s="183"/>
      <c r="L19" s="183"/>
      <c r="M19" s="183"/>
      <c r="N19" s="183">
        <v>2884370</v>
      </c>
      <c r="O19" s="183"/>
      <c r="P19" s="183"/>
      <c r="Q19" s="393"/>
      <c r="R19" s="392"/>
      <c r="S19" s="183">
        <v>344140</v>
      </c>
      <c r="T19" s="393"/>
    </row>
    <row r="20" spans="1:20" ht="21" x14ac:dyDescent="0.4">
      <c r="A20" s="139">
        <v>13</v>
      </c>
      <c r="B20" s="181" t="s">
        <v>322</v>
      </c>
      <c r="C20" s="186" t="s">
        <v>382</v>
      </c>
      <c r="D20" s="183"/>
      <c r="E20" s="183">
        <f>J20+K20+L20+M20+N20+O20+P20+Q20+R20+T20</f>
        <v>0</v>
      </c>
      <c r="F20" s="183"/>
      <c r="G20" s="390">
        <f>SUM(D20:F20)</f>
        <v>0</v>
      </c>
      <c r="H20" s="392"/>
      <c r="I20" s="393"/>
      <c r="J20" s="392"/>
      <c r="K20" s="183"/>
      <c r="L20" s="183"/>
      <c r="M20" s="183"/>
      <c r="N20" s="183"/>
      <c r="O20" s="183"/>
      <c r="P20" s="183"/>
      <c r="Q20" s="393"/>
      <c r="R20" s="392"/>
      <c r="S20" s="183"/>
      <c r="T20" s="393"/>
    </row>
    <row r="21" spans="1:20" s="402" customFormat="1" ht="20.399999999999999" x14ac:dyDescent="0.35">
      <c r="A21" s="400">
        <v>14</v>
      </c>
      <c r="B21" s="403" t="s">
        <v>326</v>
      </c>
      <c r="C21" s="404" t="s">
        <v>21</v>
      </c>
      <c r="D21" s="405">
        <f t="shared" ref="D21:F21" si="13">SUM(D22:D26)</f>
        <v>1004463.5</v>
      </c>
      <c r="E21" s="405">
        <f>SUM(E22:E26)</f>
        <v>0</v>
      </c>
      <c r="F21" s="405">
        <f t="shared" si="13"/>
        <v>50000</v>
      </c>
      <c r="G21" s="406">
        <f>SUM(G22:G26)</f>
        <v>1054463.5</v>
      </c>
      <c r="H21" s="407">
        <f>SUM(H22:H26)</f>
        <v>1004463.5</v>
      </c>
      <c r="I21" s="408">
        <f t="shared" ref="I21:K21" si="14">SUM(I22:I26)</f>
        <v>0</v>
      </c>
      <c r="J21" s="405">
        <f t="shared" si="14"/>
        <v>0</v>
      </c>
      <c r="K21" s="405">
        <f t="shared" si="14"/>
        <v>0</v>
      </c>
      <c r="L21" s="405">
        <f>SUM(L22:L26)</f>
        <v>0</v>
      </c>
      <c r="M21" s="405">
        <f t="shared" ref="M21:T21" si="15">SUM(M22:M26)</f>
        <v>0</v>
      </c>
      <c r="N21" s="405">
        <f t="shared" si="15"/>
        <v>0</v>
      </c>
      <c r="O21" s="405">
        <f t="shared" si="15"/>
        <v>0</v>
      </c>
      <c r="P21" s="405">
        <f t="shared" si="15"/>
        <v>0</v>
      </c>
      <c r="Q21" s="408">
        <f t="shared" si="15"/>
        <v>0</v>
      </c>
      <c r="R21" s="407">
        <f t="shared" si="15"/>
        <v>0</v>
      </c>
      <c r="S21" s="405">
        <f t="shared" si="15"/>
        <v>0</v>
      </c>
      <c r="T21" s="408">
        <f t="shared" si="15"/>
        <v>0</v>
      </c>
    </row>
    <row r="22" spans="1:20" ht="21" x14ac:dyDescent="0.4">
      <c r="A22" s="139">
        <v>15</v>
      </c>
      <c r="B22" s="181" t="s">
        <v>327</v>
      </c>
      <c r="C22" s="182">
        <v>291</v>
      </c>
      <c r="D22" s="183">
        <f t="shared" ref="D22:D25" si="16">H22+I22</f>
        <v>644892</v>
      </c>
      <c r="E22" s="183">
        <f>J22+K22+L22+M22+N22+O22+P22+Q22+R22+T22</f>
        <v>0</v>
      </c>
      <c r="F22" s="183"/>
      <c r="G22" s="390">
        <f>SUM(D22:F22)</f>
        <v>644892</v>
      </c>
      <c r="H22" s="392">
        <v>644892</v>
      </c>
      <c r="I22" s="393"/>
      <c r="J22" s="392"/>
      <c r="K22" s="183"/>
      <c r="L22" s="183"/>
      <c r="M22" s="183"/>
      <c r="N22" s="183"/>
      <c r="O22" s="183"/>
      <c r="P22" s="183"/>
      <c r="Q22" s="393"/>
      <c r="R22" s="392"/>
      <c r="S22" s="183"/>
      <c r="T22" s="393"/>
    </row>
    <row r="23" spans="1:20" ht="21" x14ac:dyDescent="0.4">
      <c r="A23" s="139">
        <v>16</v>
      </c>
      <c r="B23" s="181" t="s">
        <v>328</v>
      </c>
      <c r="C23" s="182">
        <v>291</v>
      </c>
      <c r="D23" s="183">
        <f t="shared" si="16"/>
        <v>321031.5</v>
      </c>
      <c r="E23" s="183">
        <f>J23+K23+L23+M23+N23+O23+P23+Q23+R23+T23</f>
        <v>0</v>
      </c>
      <c r="F23" s="183"/>
      <c r="G23" s="390">
        <f>SUM(D23:F23)</f>
        <v>321031.5</v>
      </c>
      <c r="H23" s="392">
        <v>321031.5</v>
      </c>
      <c r="I23" s="393"/>
      <c r="J23" s="392"/>
      <c r="K23" s="183"/>
      <c r="L23" s="183"/>
      <c r="M23" s="183"/>
      <c r="N23" s="183"/>
      <c r="O23" s="183"/>
      <c r="P23" s="183"/>
      <c r="Q23" s="393"/>
      <c r="R23" s="392"/>
      <c r="S23" s="183"/>
      <c r="T23" s="393"/>
    </row>
    <row r="24" spans="1:20" ht="21" x14ac:dyDescent="0.4">
      <c r="A24" s="139">
        <v>17</v>
      </c>
      <c r="B24" s="181" t="s">
        <v>329</v>
      </c>
      <c r="C24" s="182">
        <v>291</v>
      </c>
      <c r="D24" s="183">
        <f t="shared" si="16"/>
        <v>0</v>
      </c>
      <c r="E24" s="183">
        <f>J24+K24+L24+M24+N24+O24+P24+Q24+R24+T24</f>
        <v>0</v>
      </c>
      <c r="F24" s="183"/>
      <c r="G24" s="390">
        <f>SUM(D24:F24)</f>
        <v>0</v>
      </c>
      <c r="H24" s="392"/>
      <c r="I24" s="393"/>
      <c r="J24" s="392"/>
      <c r="K24" s="183"/>
      <c r="L24" s="183"/>
      <c r="M24" s="183"/>
      <c r="N24" s="183"/>
      <c r="O24" s="183"/>
      <c r="P24" s="183"/>
      <c r="Q24" s="393"/>
      <c r="R24" s="392"/>
      <c r="S24" s="183"/>
      <c r="T24" s="393"/>
    </row>
    <row r="25" spans="1:20" ht="21" x14ac:dyDescent="0.4">
      <c r="A25" s="139">
        <v>18</v>
      </c>
      <c r="B25" s="181" t="s">
        <v>330</v>
      </c>
      <c r="C25" s="182">
        <v>291</v>
      </c>
      <c r="D25" s="183">
        <f t="shared" si="16"/>
        <v>38540</v>
      </c>
      <c r="E25" s="183">
        <f>J25+K25+L25+M25+N25+O25+P25+Q25+R25+T25</f>
        <v>0</v>
      </c>
      <c r="F25" s="183">
        <v>50000</v>
      </c>
      <c r="G25" s="390">
        <f>SUM(D25:F25)</f>
        <v>88540</v>
      </c>
      <c r="H25" s="392">
        <v>38540</v>
      </c>
      <c r="I25" s="393"/>
      <c r="J25" s="392"/>
      <c r="K25" s="183"/>
      <c r="L25" s="183"/>
      <c r="M25" s="183"/>
      <c r="N25" s="183"/>
      <c r="O25" s="183"/>
      <c r="P25" s="183"/>
      <c r="Q25" s="393"/>
      <c r="R25" s="392"/>
      <c r="S25" s="183"/>
      <c r="T25" s="393"/>
    </row>
    <row r="26" spans="1:20" ht="21" x14ac:dyDescent="0.4">
      <c r="A26" s="139">
        <v>19</v>
      </c>
      <c r="B26" s="181" t="s">
        <v>331</v>
      </c>
      <c r="C26" s="186"/>
      <c r="D26" s="183"/>
      <c r="E26" s="183"/>
      <c r="F26" s="183"/>
      <c r="G26" s="390"/>
      <c r="H26" s="392"/>
      <c r="I26" s="393"/>
      <c r="J26" s="392"/>
      <c r="K26" s="183"/>
      <c r="L26" s="183"/>
      <c r="M26" s="183"/>
      <c r="N26" s="183"/>
      <c r="O26" s="183"/>
      <c r="P26" s="183"/>
      <c r="Q26" s="393"/>
      <c r="R26" s="392"/>
      <c r="S26" s="183"/>
      <c r="T26" s="393"/>
    </row>
    <row r="27" spans="1:20" s="402" customFormat="1" ht="41.4" x14ac:dyDescent="0.4">
      <c r="A27" s="400">
        <v>20</v>
      </c>
      <c r="B27" s="403" t="s">
        <v>332</v>
      </c>
      <c r="C27" s="404" t="s">
        <v>21</v>
      </c>
      <c r="D27" s="405">
        <f t="shared" ref="D27:D28" si="17">H27+I27</f>
        <v>0</v>
      </c>
      <c r="E27" s="405">
        <f>J27+K27+L27+M27+N27+O27+P27+Q27+R27+T27</f>
        <v>0</v>
      </c>
      <c r="F27" s="405"/>
      <c r="G27" s="409">
        <f>SUM(D27:F27)</f>
        <v>0</v>
      </c>
      <c r="H27" s="407"/>
      <c r="I27" s="408"/>
      <c r="J27" s="407"/>
      <c r="K27" s="405"/>
      <c r="L27" s="405"/>
      <c r="M27" s="405"/>
      <c r="N27" s="405"/>
      <c r="O27" s="405"/>
      <c r="P27" s="405"/>
      <c r="Q27" s="408"/>
      <c r="R27" s="407"/>
      <c r="S27" s="405"/>
      <c r="T27" s="408"/>
    </row>
    <row r="28" spans="1:20" s="402" customFormat="1" ht="41.4" x14ac:dyDescent="0.4">
      <c r="A28" s="400">
        <v>21</v>
      </c>
      <c r="B28" s="403" t="s">
        <v>333</v>
      </c>
      <c r="C28" s="404" t="s">
        <v>21</v>
      </c>
      <c r="D28" s="405">
        <f t="shared" si="17"/>
        <v>0</v>
      </c>
      <c r="E28" s="405">
        <f>J28+K28+L28+M28+N28+O28+P28+Q28+R28+T28</f>
        <v>0</v>
      </c>
      <c r="F28" s="405"/>
      <c r="G28" s="409">
        <f t="shared" ref="G28" si="18">SUM(D28:F28)</f>
        <v>0</v>
      </c>
      <c r="H28" s="407"/>
      <c r="I28" s="408"/>
      <c r="J28" s="407"/>
      <c r="K28" s="405"/>
      <c r="L28" s="405"/>
      <c r="M28" s="405"/>
      <c r="N28" s="405"/>
      <c r="O28" s="405"/>
      <c r="P28" s="405"/>
      <c r="Q28" s="408"/>
      <c r="R28" s="407"/>
      <c r="S28" s="405"/>
      <c r="T28" s="408"/>
    </row>
    <row r="29" spans="1:20" s="402" customFormat="1" ht="20.399999999999999" x14ac:dyDescent="0.35">
      <c r="A29" s="400">
        <v>22</v>
      </c>
      <c r="B29" s="403" t="s">
        <v>334</v>
      </c>
      <c r="C29" s="404" t="s">
        <v>21</v>
      </c>
      <c r="D29" s="405">
        <f t="shared" ref="D29:T29" si="19">SUM(D30:D50)</f>
        <v>14465396.5</v>
      </c>
      <c r="E29" s="405">
        <f t="shared" si="19"/>
        <v>0</v>
      </c>
      <c r="F29" s="405">
        <f t="shared" si="19"/>
        <v>4879280</v>
      </c>
      <c r="G29" s="406">
        <f t="shared" si="19"/>
        <v>19344676.5</v>
      </c>
      <c r="H29" s="407">
        <f t="shared" si="19"/>
        <v>12867816.5</v>
      </c>
      <c r="I29" s="408">
        <f t="shared" si="19"/>
        <v>1597580</v>
      </c>
      <c r="J29" s="407">
        <f t="shared" si="19"/>
        <v>0</v>
      </c>
      <c r="K29" s="405">
        <f t="shared" si="19"/>
        <v>0</v>
      </c>
      <c r="L29" s="405">
        <f t="shared" si="19"/>
        <v>0</v>
      </c>
      <c r="M29" s="405">
        <f t="shared" si="19"/>
        <v>0</v>
      </c>
      <c r="N29" s="405">
        <f t="shared" si="19"/>
        <v>0</v>
      </c>
      <c r="O29" s="405">
        <f t="shared" si="19"/>
        <v>0</v>
      </c>
      <c r="P29" s="405">
        <f t="shared" si="19"/>
        <v>0</v>
      </c>
      <c r="Q29" s="405">
        <f t="shared" si="19"/>
        <v>0</v>
      </c>
      <c r="R29" s="407">
        <f t="shared" si="19"/>
        <v>0</v>
      </c>
      <c r="S29" s="405">
        <f t="shared" si="19"/>
        <v>0</v>
      </c>
      <c r="T29" s="405">
        <f t="shared" si="19"/>
        <v>0</v>
      </c>
    </row>
    <row r="30" spans="1:20" ht="21" x14ac:dyDescent="0.4">
      <c r="A30" s="139">
        <v>23</v>
      </c>
      <c r="B30" s="181" t="s">
        <v>335</v>
      </c>
      <c r="C30" s="182">
        <v>221</v>
      </c>
      <c r="D30" s="183">
        <f t="shared" ref="D30:D49" si="20">H30+I30</f>
        <v>363000</v>
      </c>
      <c r="E30" s="183">
        <f t="shared" ref="E30:E41" si="21">J30+K30+L30+M30+N30+O30+P30+Q30+R30+T30</f>
        <v>0</v>
      </c>
      <c r="F30" s="183">
        <v>50000</v>
      </c>
      <c r="G30" s="390">
        <f t="shared" ref="G30:G50" si="22">SUM(D30:F30)</f>
        <v>413000</v>
      </c>
      <c r="H30" s="392">
        <v>363000</v>
      </c>
      <c r="I30" s="393"/>
      <c r="J30" s="392"/>
      <c r="K30" s="183"/>
      <c r="L30" s="183"/>
      <c r="M30" s="183"/>
      <c r="N30" s="183"/>
      <c r="O30" s="183"/>
      <c r="P30" s="183"/>
      <c r="Q30" s="393"/>
      <c r="R30" s="392"/>
      <c r="S30" s="183"/>
      <c r="T30" s="393"/>
    </row>
    <row r="31" spans="1:20" ht="21" x14ac:dyDescent="0.4">
      <c r="A31" s="139">
        <v>24</v>
      </c>
      <c r="B31" s="181" t="s">
        <v>336</v>
      </c>
      <c r="C31" s="182">
        <v>222</v>
      </c>
      <c r="D31" s="183">
        <f>H31+I31</f>
        <v>0</v>
      </c>
      <c r="E31" s="183">
        <f t="shared" si="21"/>
        <v>0</v>
      </c>
      <c r="F31" s="183">
        <v>10200</v>
      </c>
      <c r="G31" s="390">
        <f t="shared" si="22"/>
        <v>10200</v>
      </c>
      <c r="H31" s="392"/>
      <c r="I31" s="393"/>
      <c r="J31" s="392"/>
      <c r="K31" s="183"/>
      <c r="L31" s="183"/>
      <c r="M31" s="183"/>
      <c r="N31" s="183"/>
      <c r="O31" s="183"/>
      <c r="P31" s="183"/>
      <c r="Q31" s="393"/>
      <c r="R31" s="392"/>
      <c r="S31" s="183"/>
      <c r="T31" s="393"/>
    </row>
    <row r="32" spans="1:20" ht="21" x14ac:dyDescent="0.4">
      <c r="A32" s="139">
        <v>25</v>
      </c>
      <c r="B32" s="181" t="s">
        <v>337</v>
      </c>
      <c r="C32" s="182">
        <v>223</v>
      </c>
      <c r="D32" s="183">
        <f>H32+I32</f>
        <v>570000</v>
      </c>
      <c r="E32" s="183">
        <f t="shared" si="21"/>
        <v>0</v>
      </c>
      <c r="F32" s="183">
        <v>110080</v>
      </c>
      <c r="G32" s="390">
        <f t="shared" si="22"/>
        <v>680080</v>
      </c>
      <c r="H32" s="392">
        <v>488000</v>
      </c>
      <c r="I32" s="393">
        <v>82000</v>
      </c>
      <c r="J32" s="392"/>
      <c r="K32" s="183"/>
      <c r="L32" s="183"/>
      <c r="M32" s="183"/>
      <c r="N32" s="183"/>
      <c r="O32" s="183"/>
      <c r="P32" s="183"/>
      <c r="Q32" s="393"/>
      <c r="R32" s="392"/>
      <c r="S32" s="183"/>
      <c r="T32" s="393"/>
    </row>
    <row r="33" spans="1:20" ht="63" x14ac:dyDescent="0.4">
      <c r="A33" s="139">
        <v>26</v>
      </c>
      <c r="B33" s="181" t="s">
        <v>338</v>
      </c>
      <c r="C33" s="182">
        <v>224</v>
      </c>
      <c r="D33" s="183">
        <f t="shared" si="20"/>
        <v>0</v>
      </c>
      <c r="E33" s="183">
        <f t="shared" si="21"/>
        <v>0</v>
      </c>
      <c r="F33" s="183"/>
      <c r="G33" s="390">
        <f t="shared" si="22"/>
        <v>0</v>
      </c>
      <c r="H33" s="392"/>
      <c r="I33" s="393"/>
      <c r="J33" s="392"/>
      <c r="K33" s="183"/>
      <c r="L33" s="183"/>
      <c r="M33" s="183"/>
      <c r="N33" s="183"/>
      <c r="O33" s="183"/>
      <c r="P33" s="183"/>
      <c r="Q33" s="393"/>
      <c r="R33" s="392"/>
      <c r="S33" s="183"/>
      <c r="T33" s="393"/>
    </row>
    <row r="34" spans="1:20" ht="21" x14ac:dyDescent="0.4">
      <c r="A34" s="139">
        <v>27</v>
      </c>
      <c r="B34" s="181" t="s">
        <v>339</v>
      </c>
      <c r="C34" s="182">
        <v>225</v>
      </c>
      <c r="D34" s="183">
        <f t="shared" si="20"/>
        <v>0</v>
      </c>
      <c r="E34" s="183">
        <f t="shared" si="21"/>
        <v>0</v>
      </c>
      <c r="F34" s="183"/>
      <c r="G34" s="390">
        <f t="shared" si="22"/>
        <v>0</v>
      </c>
      <c r="H34" s="392"/>
      <c r="I34" s="393"/>
      <c r="J34" s="392"/>
      <c r="K34" s="183"/>
      <c r="L34" s="183"/>
      <c r="M34" s="183"/>
      <c r="N34" s="183"/>
      <c r="O34" s="183"/>
      <c r="P34" s="183"/>
      <c r="Q34" s="393"/>
      <c r="R34" s="392"/>
      <c r="S34" s="183"/>
      <c r="T34" s="393"/>
    </row>
    <row r="35" spans="1:20" ht="21" x14ac:dyDescent="0.4">
      <c r="A35" s="139">
        <v>28</v>
      </c>
      <c r="B35" s="181" t="s">
        <v>340</v>
      </c>
      <c r="C35" s="182">
        <v>225</v>
      </c>
      <c r="D35" s="183">
        <f t="shared" si="20"/>
        <v>0</v>
      </c>
      <c r="E35" s="183">
        <f t="shared" si="21"/>
        <v>0</v>
      </c>
      <c r="F35" s="183"/>
      <c r="G35" s="390">
        <f t="shared" si="22"/>
        <v>0</v>
      </c>
      <c r="H35" s="392"/>
      <c r="I35" s="393"/>
      <c r="J35" s="392"/>
      <c r="K35" s="183"/>
      <c r="L35" s="183"/>
      <c r="M35" s="183"/>
      <c r="N35" s="183"/>
      <c r="O35" s="183"/>
      <c r="P35" s="183"/>
      <c r="Q35" s="393"/>
      <c r="R35" s="392"/>
      <c r="S35" s="183"/>
      <c r="T35" s="393"/>
    </row>
    <row r="36" spans="1:20" ht="21" x14ac:dyDescent="0.4">
      <c r="A36" s="139">
        <v>29</v>
      </c>
      <c r="B36" s="181" t="s">
        <v>341</v>
      </c>
      <c r="C36" s="182">
        <v>225</v>
      </c>
      <c r="D36" s="183">
        <f t="shared" si="20"/>
        <v>1090000</v>
      </c>
      <c r="E36" s="183">
        <f t="shared" si="21"/>
        <v>0</v>
      </c>
      <c r="F36" s="183">
        <v>791000</v>
      </c>
      <c r="G36" s="390">
        <f t="shared" si="22"/>
        <v>1881000</v>
      </c>
      <c r="H36" s="392">
        <v>1090000</v>
      </c>
      <c r="I36" s="393"/>
      <c r="J36" s="392"/>
      <c r="K36" s="183"/>
      <c r="L36" s="183"/>
      <c r="M36" s="183"/>
      <c r="N36" s="183"/>
      <c r="O36" s="183"/>
      <c r="P36" s="183"/>
      <c r="Q36" s="393"/>
      <c r="R36" s="392"/>
      <c r="S36" s="183"/>
      <c r="T36" s="393"/>
    </row>
    <row r="37" spans="1:20" ht="21" x14ac:dyDescent="0.4">
      <c r="A37" s="139">
        <v>30</v>
      </c>
      <c r="B37" s="181" t="s">
        <v>320</v>
      </c>
      <c r="C37" s="182">
        <v>226</v>
      </c>
      <c r="D37" s="183">
        <f t="shared" si="20"/>
        <v>1402000</v>
      </c>
      <c r="E37" s="183">
        <f t="shared" si="21"/>
        <v>0</v>
      </c>
      <c r="F37" s="183">
        <v>558000</v>
      </c>
      <c r="G37" s="390">
        <f t="shared" si="22"/>
        <v>1960000</v>
      </c>
      <c r="H37" s="392">
        <v>1402000</v>
      </c>
      <c r="I37" s="393"/>
      <c r="J37" s="392"/>
      <c r="K37" s="183"/>
      <c r="L37" s="183"/>
      <c r="M37" s="183"/>
      <c r="N37" s="183"/>
      <c r="O37" s="183"/>
      <c r="P37" s="183"/>
      <c r="Q37" s="393"/>
      <c r="R37" s="392"/>
      <c r="S37" s="183"/>
      <c r="T37" s="393"/>
    </row>
    <row r="38" spans="1:20" ht="21" x14ac:dyDescent="0.4">
      <c r="A38" s="139">
        <v>31</v>
      </c>
      <c r="B38" s="181" t="s">
        <v>342</v>
      </c>
      <c r="C38" s="182">
        <v>227</v>
      </c>
      <c r="D38" s="183">
        <f t="shared" si="20"/>
        <v>0</v>
      </c>
      <c r="E38" s="183">
        <f t="shared" si="21"/>
        <v>0</v>
      </c>
      <c r="F38" s="183"/>
      <c r="G38" s="390">
        <f t="shared" si="22"/>
        <v>0</v>
      </c>
      <c r="H38" s="392"/>
      <c r="I38" s="393"/>
      <c r="J38" s="392"/>
      <c r="K38" s="183"/>
      <c r="L38" s="183"/>
      <c r="M38" s="183"/>
      <c r="N38" s="183"/>
      <c r="O38" s="183"/>
      <c r="P38" s="183"/>
      <c r="Q38" s="393"/>
      <c r="R38" s="392"/>
      <c r="S38" s="183"/>
      <c r="T38" s="393"/>
    </row>
    <row r="39" spans="1:20" ht="21" x14ac:dyDescent="0.4">
      <c r="A39" s="139">
        <v>32</v>
      </c>
      <c r="B39" s="181" t="s">
        <v>343</v>
      </c>
      <c r="C39" s="182">
        <v>228</v>
      </c>
      <c r="D39" s="183">
        <f t="shared" si="20"/>
        <v>0</v>
      </c>
      <c r="E39" s="183">
        <f t="shared" si="21"/>
        <v>0</v>
      </c>
      <c r="F39" s="183"/>
      <c r="G39" s="390">
        <f t="shared" si="22"/>
        <v>0</v>
      </c>
      <c r="H39" s="392"/>
      <c r="I39" s="393"/>
      <c r="J39" s="392"/>
      <c r="K39" s="183"/>
      <c r="L39" s="183"/>
      <c r="M39" s="183"/>
      <c r="N39" s="183"/>
      <c r="O39" s="183"/>
      <c r="P39" s="183"/>
      <c r="Q39" s="393"/>
      <c r="R39" s="392"/>
      <c r="S39" s="183"/>
      <c r="T39" s="393"/>
    </row>
    <row r="40" spans="1:20" ht="42" x14ac:dyDescent="0.4">
      <c r="A40" s="139">
        <v>33</v>
      </c>
      <c r="B40" s="181" t="s">
        <v>344</v>
      </c>
      <c r="C40" s="182">
        <v>229</v>
      </c>
      <c r="D40" s="183">
        <f t="shared" si="20"/>
        <v>0</v>
      </c>
      <c r="E40" s="183">
        <f>J40+K40+L40+M40+N40+O40+P40+Q40+R40+T40</f>
        <v>0</v>
      </c>
      <c r="F40" s="183"/>
      <c r="G40" s="390">
        <f>SUM(D40:F40)</f>
        <v>0</v>
      </c>
      <c r="H40" s="392"/>
      <c r="I40" s="393"/>
      <c r="J40" s="392"/>
      <c r="K40" s="183"/>
      <c r="L40" s="183"/>
      <c r="M40" s="183"/>
      <c r="N40" s="183"/>
      <c r="O40" s="183"/>
      <c r="P40" s="183"/>
      <c r="Q40" s="393"/>
      <c r="R40" s="392"/>
      <c r="S40" s="183"/>
      <c r="T40" s="393"/>
    </row>
    <row r="41" spans="1:20" ht="21" x14ac:dyDescent="0.4">
      <c r="A41" s="139">
        <v>34</v>
      </c>
      <c r="B41" s="181" t="s">
        <v>429</v>
      </c>
      <c r="C41" s="182">
        <v>247</v>
      </c>
      <c r="D41" s="183">
        <f>H41+I41</f>
        <v>6670020</v>
      </c>
      <c r="E41" s="183">
        <f t="shared" si="21"/>
        <v>0</v>
      </c>
      <c r="F41" s="183"/>
      <c r="G41" s="390">
        <f>SUM(D41:F41)</f>
        <v>6670020</v>
      </c>
      <c r="H41" s="392">
        <v>6390020</v>
      </c>
      <c r="I41" s="393">
        <v>280000</v>
      </c>
      <c r="J41" s="392"/>
      <c r="K41" s="183"/>
      <c r="L41" s="183"/>
      <c r="M41" s="183"/>
      <c r="N41" s="183"/>
      <c r="O41" s="183"/>
      <c r="P41" s="183"/>
      <c r="Q41" s="393"/>
      <c r="R41" s="392"/>
      <c r="S41" s="183"/>
      <c r="T41" s="393"/>
    </row>
    <row r="42" spans="1:20" ht="21" x14ac:dyDescent="0.4">
      <c r="A42" s="139">
        <v>35</v>
      </c>
      <c r="B42" s="181" t="s">
        <v>345</v>
      </c>
      <c r="C42" s="182">
        <v>310</v>
      </c>
      <c r="D42" s="183">
        <f t="shared" si="20"/>
        <v>0</v>
      </c>
      <c r="E42" s="183">
        <f>J42+K42</f>
        <v>0</v>
      </c>
      <c r="F42" s="183">
        <v>1660000</v>
      </c>
      <c r="G42" s="390">
        <f>SUM(D42:F42)</f>
        <v>1660000</v>
      </c>
      <c r="H42" s="392"/>
      <c r="I42" s="393"/>
      <c r="J42" s="392"/>
      <c r="K42" s="183"/>
      <c r="L42" s="183"/>
      <c r="M42" s="183"/>
      <c r="N42" s="183"/>
      <c r="O42" s="183"/>
      <c r="P42" s="183"/>
      <c r="Q42" s="393"/>
      <c r="R42" s="392"/>
      <c r="S42" s="183"/>
      <c r="T42" s="393"/>
    </row>
    <row r="43" spans="1:20" ht="42" x14ac:dyDescent="0.4">
      <c r="A43" s="139">
        <v>36</v>
      </c>
      <c r="B43" s="181" t="s">
        <v>346</v>
      </c>
      <c r="C43" s="182">
        <v>341</v>
      </c>
      <c r="D43" s="183">
        <f t="shared" si="20"/>
        <v>0</v>
      </c>
      <c r="E43" s="183">
        <f t="shared" ref="E43:E49" si="23">J43+K43+L43+M43+N43+O43+P43+Q43+R43+T43</f>
        <v>0</v>
      </c>
      <c r="F43" s="183"/>
      <c r="G43" s="390">
        <f t="shared" si="22"/>
        <v>0</v>
      </c>
      <c r="H43" s="392"/>
      <c r="I43" s="393"/>
      <c r="J43" s="392"/>
      <c r="K43" s="183"/>
      <c r="L43" s="183"/>
      <c r="M43" s="183"/>
      <c r="N43" s="183"/>
      <c r="O43" s="183"/>
      <c r="P43" s="183"/>
      <c r="Q43" s="393"/>
      <c r="R43" s="392"/>
      <c r="S43" s="183"/>
      <c r="T43" s="393"/>
    </row>
    <row r="44" spans="1:20" ht="21" x14ac:dyDescent="0.4">
      <c r="A44" s="139">
        <v>37</v>
      </c>
      <c r="B44" s="181" t="s">
        <v>347</v>
      </c>
      <c r="C44" s="182">
        <v>342</v>
      </c>
      <c r="D44" s="183">
        <f>H44+I44</f>
        <v>2108150</v>
      </c>
      <c r="E44" s="183">
        <f t="shared" si="23"/>
        <v>0</v>
      </c>
      <c r="F44" s="183">
        <v>400000</v>
      </c>
      <c r="G44" s="390">
        <f t="shared" si="22"/>
        <v>2508150</v>
      </c>
      <c r="H44" s="392">
        <v>1058150</v>
      </c>
      <c r="I44" s="393">
        <v>1050000</v>
      </c>
      <c r="J44" s="392"/>
      <c r="K44" s="183"/>
      <c r="L44" s="183"/>
      <c r="M44" s="183"/>
      <c r="N44" s="183"/>
      <c r="O44" s="183"/>
      <c r="P44" s="183"/>
      <c r="Q44" s="393"/>
      <c r="R44" s="392"/>
      <c r="S44" s="183"/>
      <c r="T44" s="393"/>
    </row>
    <row r="45" spans="1:20" ht="21" x14ac:dyDescent="0.4">
      <c r="A45" s="139">
        <v>38</v>
      </c>
      <c r="B45" s="181" t="s">
        <v>348</v>
      </c>
      <c r="C45" s="182">
        <v>343</v>
      </c>
      <c r="D45" s="183">
        <f>H45+I45</f>
        <v>100000</v>
      </c>
      <c r="E45" s="183">
        <f t="shared" si="23"/>
        <v>0</v>
      </c>
      <c r="F45" s="183"/>
      <c r="G45" s="390">
        <f t="shared" si="22"/>
        <v>100000</v>
      </c>
      <c r="H45" s="392">
        <v>100000</v>
      </c>
      <c r="I45" s="393"/>
      <c r="J45" s="392"/>
      <c r="K45" s="183"/>
      <c r="L45" s="183"/>
      <c r="M45" s="183"/>
      <c r="N45" s="183"/>
      <c r="O45" s="183"/>
      <c r="P45" s="183"/>
      <c r="Q45" s="393"/>
      <c r="R45" s="392"/>
      <c r="S45" s="183"/>
      <c r="T45" s="393"/>
    </row>
    <row r="46" spans="1:20" ht="21" x14ac:dyDescent="0.4">
      <c r="A46" s="139">
        <v>39</v>
      </c>
      <c r="B46" s="181" t="s">
        <v>349</v>
      </c>
      <c r="C46" s="182">
        <v>344</v>
      </c>
      <c r="D46" s="183">
        <f>H46+I46</f>
        <v>647723</v>
      </c>
      <c r="E46" s="183">
        <f t="shared" si="23"/>
        <v>0</v>
      </c>
      <c r="F46" s="183">
        <v>1300000</v>
      </c>
      <c r="G46" s="390">
        <f t="shared" si="22"/>
        <v>1947723</v>
      </c>
      <c r="H46" s="392">
        <v>647723</v>
      </c>
      <c r="I46" s="393"/>
      <c r="J46" s="392"/>
      <c r="K46" s="183"/>
      <c r="L46" s="183"/>
      <c r="M46" s="183"/>
      <c r="N46" s="183"/>
      <c r="O46" s="183"/>
      <c r="P46" s="183"/>
      <c r="Q46" s="393"/>
      <c r="R46" s="392"/>
      <c r="S46" s="183"/>
      <c r="T46" s="393"/>
    </row>
    <row r="47" spans="1:20" ht="21" x14ac:dyDescent="0.4">
      <c r="A47" s="139">
        <v>40</v>
      </c>
      <c r="B47" s="181" t="s">
        <v>350</v>
      </c>
      <c r="C47" s="182">
        <v>345</v>
      </c>
      <c r="D47" s="183">
        <f t="shared" si="20"/>
        <v>548580</v>
      </c>
      <c r="E47" s="183">
        <f t="shared" si="23"/>
        <v>0</v>
      </c>
      <c r="F47" s="183"/>
      <c r="G47" s="390">
        <f t="shared" si="22"/>
        <v>548580</v>
      </c>
      <c r="H47" s="392">
        <v>363000</v>
      </c>
      <c r="I47" s="393">
        <v>185580</v>
      </c>
      <c r="J47" s="392"/>
      <c r="K47" s="183"/>
      <c r="L47" s="183"/>
      <c r="M47" s="183"/>
      <c r="N47" s="183"/>
      <c r="O47" s="183"/>
      <c r="P47" s="183"/>
      <c r="Q47" s="393"/>
      <c r="R47" s="392"/>
      <c r="S47" s="183"/>
      <c r="T47" s="393"/>
    </row>
    <row r="48" spans="1:20" ht="21" x14ac:dyDescent="0.4">
      <c r="A48" s="139">
        <v>41</v>
      </c>
      <c r="B48" s="181" t="s">
        <v>351</v>
      </c>
      <c r="C48" s="182">
        <v>346</v>
      </c>
      <c r="D48" s="183">
        <f t="shared" si="20"/>
        <v>965923.5</v>
      </c>
      <c r="E48" s="183">
        <f t="shared" si="23"/>
        <v>0</v>
      </c>
      <c r="F48" s="183"/>
      <c r="G48" s="390">
        <f t="shared" si="22"/>
        <v>965923.5</v>
      </c>
      <c r="H48" s="392">
        <v>965923.5</v>
      </c>
      <c r="I48" s="393"/>
      <c r="J48" s="392"/>
      <c r="K48" s="183"/>
      <c r="L48" s="183"/>
      <c r="M48" s="183"/>
      <c r="N48" s="183"/>
      <c r="O48" s="183"/>
      <c r="P48" s="183"/>
      <c r="Q48" s="393"/>
      <c r="R48" s="392"/>
      <c r="S48" s="183"/>
      <c r="T48" s="393"/>
    </row>
    <row r="49" spans="1:20" ht="42" x14ac:dyDescent="0.4">
      <c r="A49" s="139">
        <v>42</v>
      </c>
      <c r="B49" s="181" t="s">
        <v>352</v>
      </c>
      <c r="C49" s="182">
        <v>349</v>
      </c>
      <c r="D49" s="183">
        <f t="shared" si="20"/>
        <v>0</v>
      </c>
      <c r="E49" s="183">
        <f t="shared" si="23"/>
        <v>0</v>
      </c>
      <c r="F49" s="183"/>
      <c r="G49" s="390">
        <f t="shared" si="22"/>
        <v>0</v>
      </c>
      <c r="H49" s="392"/>
      <c r="I49" s="393"/>
      <c r="J49" s="392"/>
      <c r="K49" s="183"/>
      <c r="L49" s="183"/>
      <c r="M49" s="183"/>
      <c r="N49" s="183"/>
      <c r="O49" s="183"/>
      <c r="P49" s="183"/>
      <c r="Q49" s="393"/>
      <c r="R49" s="392"/>
      <c r="S49" s="183"/>
      <c r="T49" s="393"/>
    </row>
    <row r="50" spans="1:20" ht="21.6" thickBot="1" x14ac:dyDescent="0.45">
      <c r="A50" s="139">
        <v>43</v>
      </c>
      <c r="B50" s="181" t="s">
        <v>322</v>
      </c>
      <c r="C50" s="186"/>
      <c r="D50" s="183"/>
      <c r="E50" s="183"/>
      <c r="F50" s="183"/>
      <c r="G50" s="390">
        <f t="shared" si="22"/>
        <v>0</v>
      </c>
      <c r="H50" s="396"/>
      <c r="I50" s="397"/>
      <c r="J50" s="396"/>
      <c r="K50" s="398"/>
      <c r="L50" s="398"/>
      <c r="M50" s="398"/>
      <c r="N50" s="398"/>
      <c r="O50" s="398"/>
      <c r="P50" s="398"/>
      <c r="Q50" s="397"/>
      <c r="R50" s="396"/>
      <c r="S50" s="398"/>
      <c r="T50" s="397"/>
    </row>
    <row r="51" spans="1:20" ht="21" x14ac:dyDescent="0.4">
      <c r="B51" s="187"/>
      <c r="C51" s="188"/>
      <c r="D51" s="189"/>
      <c r="E51" s="189"/>
      <c r="F51" s="189"/>
      <c r="G51" s="189"/>
      <c r="H51" s="189"/>
      <c r="I51" s="189"/>
      <c r="J51" s="179"/>
      <c r="K51" s="179"/>
      <c r="L51" s="179"/>
      <c r="M51" s="179"/>
      <c r="N51" s="179"/>
      <c r="O51" s="179"/>
      <c r="P51" s="179"/>
      <c r="Q51" s="179"/>
      <c r="R51" s="179"/>
      <c r="S51" s="179"/>
      <c r="T51" s="179"/>
    </row>
    <row r="52" spans="1:20" ht="21" customHeight="1" x14ac:dyDescent="0.4">
      <c r="B52" s="530" t="s">
        <v>353</v>
      </c>
      <c r="C52" s="530"/>
      <c r="D52" s="530"/>
      <c r="E52" s="189"/>
      <c r="F52" s="189"/>
      <c r="G52" s="189"/>
      <c r="H52" s="189"/>
      <c r="I52" s="189"/>
      <c r="J52" s="179"/>
      <c r="K52" s="179"/>
      <c r="L52" s="179"/>
      <c r="M52" s="179"/>
      <c r="N52" s="179"/>
      <c r="O52" s="179"/>
      <c r="P52" s="179"/>
      <c r="Q52" s="179"/>
      <c r="R52" s="179"/>
      <c r="S52" s="179"/>
      <c r="T52" s="179"/>
    </row>
    <row r="53" spans="1:20" ht="21" x14ac:dyDescent="0.4">
      <c r="B53" s="179" t="s">
        <v>354</v>
      </c>
      <c r="C53" s="179"/>
      <c r="D53" s="179"/>
      <c r="E53" s="179"/>
      <c r="F53" s="179"/>
      <c r="G53" s="190"/>
      <c r="H53" s="179"/>
      <c r="I53" s="179"/>
      <c r="J53" s="179"/>
      <c r="K53" s="179"/>
      <c r="L53" s="179"/>
      <c r="M53" s="179"/>
      <c r="N53" s="179"/>
      <c r="O53" s="179"/>
      <c r="P53" s="179"/>
      <c r="Q53" s="179"/>
      <c r="R53" s="179"/>
      <c r="S53" s="179"/>
      <c r="T53" s="179"/>
    </row>
    <row r="54" spans="1:20" ht="21" x14ac:dyDescent="0.4">
      <c r="B54" s="179" t="s">
        <v>355</v>
      </c>
      <c r="C54" s="179"/>
      <c r="D54" s="179"/>
      <c r="E54" s="179"/>
      <c r="F54" s="179"/>
      <c r="G54" s="190"/>
      <c r="H54" s="179"/>
      <c r="I54" s="179"/>
      <c r="J54" s="179"/>
      <c r="K54" s="179"/>
      <c r="L54" s="179"/>
      <c r="M54" s="179"/>
      <c r="N54" s="179"/>
      <c r="O54" s="179"/>
      <c r="P54" s="179"/>
      <c r="Q54" s="179"/>
      <c r="R54" s="179"/>
      <c r="S54" s="179"/>
      <c r="T54" s="179"/>
    </row>
    <row r="55" spans="1:20" ht="21" x14ac:dyDescent="0.4">
      <c r="B55" s="179"/>
      <c r="C55" s="179"/>
      <c r="D55" s="179"/>
      <c r="E55" s="179"/>
      <c r="F55" s="179"/>
      <c r="G55" s="190"/>
      <c r="H55" s="179"/>
      <c r="I55" s="179"/>
      <c r="J55" s="179"/>
      <c r="K55" s="179"/>
      <c r="L55" s="179"/>
      <c r="M55" s="179"/>
      <c r="N55" s="179"/>
      <c r="O55" s="179"/>
      <c r="P55" s="179"/>
      <c r="Q55" s="179"/>
      <c r="R55" s="179"/>
      <c r="S55" s="179"/>
      <c r="T55" s="179"/>
    </row>
    <row r="56" spans="1:20" ht="21" x14ac:dyDescent="0.4">
      <c r="B56" s="191" t="s">
        <v>356</v>
      </c>
      <c r="C56" s="531" t="s">
        <v>390</v>
      </c>
      <c r="D56" s="531"/>
      <c r="E56" s="179"/>
      <c r="F56" s="179"/>
      <c r="G56" s="192"/>
      <c r="H56" s="193" t="s">
        <v>199</v>
      </c>
      <c r="I56" s="527" t="s">
        <v>391</v>
      </c>
      <c r="J56" s="527"/>
      <c r="K56" s="179"/>
      <c r="L56" s="179"/>
      <c r="M56" s="179"/>
      <c r="N56" s="179"/>
      <c r="O56" s="179"/>
      <c r="P56" s="179"/>
      <c r="Q56" s="179"/>
      <c r="R56" s="179"/>
      <c r="S56" s="179"/>
      <c r="T56" s="179"/>
    </row>
    <row r="57" spans="1:20" ht="21" x14ac:dyDescent="0.4">
      <c r="B57" s="191"/>
      <c r="C57" s="528" t="s">
        <v>175</v>
      </c>
      <c r="D57" s="528"/>
      <c r="E57" s="179"/>
      <c r="F57" s="179"/>
      <c r="G57" s="194"/>
      <c r="H57" s="194" t="s">
        <v>15</v>
      </c>
      <c r="I57" s="528" t="s">
        <v>16</v>
      </c>
      <c r="J57" s="528"/>
      <c r="K57" s="179"/>
      <c r="L57" s="179"/>
      <c r="M57" s="179"/>
      <c r="N57" s="179"/>
      <c r="O57" s="179"/>
      <c r="P57" s="179"/>
      <c r="Q57" s="179"/>
      <c r="R57" s="179"/>
      <c r="S57" s="179"/>
      <c r="T57" s="179"/>
    </row>
    <row r="58" spans="1:20" ht="36" customHeight="1" x14ac:dyDescent="0.4">
      <c r="B58" s="191" t="s">
        <v>176</v>
      </c>
      <c r="C58" s="532" t="s">
        <v>392</v>
      </c>
      <c r="D58" s="533"/>
      <c r="E58" s="179"/>
      <c r="F58" s="179"/>
      <c r="G58" s="192"/>
      <c r="H58" s="196" t="s">
        <v>393</v>
      </c>
      <c r="I58" s="527" t="s">
        <v>394</v>
      </c>
      <c r="J58" s="527"/>
      <c r="K58" s="179"/>
      <c r="L58" s="179"/>
      <c r="M58" s="179"/>
      <c r="N58" s="179"/>
      <c r="O58" s="179"/>
      <c r="P58" s="179"/>
      <c r="Q58" s="179"/>
      <c r="R58" s="179"/>
      <c r="S58" s="179"/>
      <c r="T58" s="179"/>
    </row>
    <row r="59" spans="1:20" ht="21" x14ac:dyDescent="0.4">
      <c r="B59" s="191"/>
      <c r="C59" s="528" t="s">
        <v>175</v>
      </c>
      <c r="D59" s="528"/>
      <c r="E59" s="179"/>
      <c r="F59" s="179"/>
      <c r="G59" s="194"/>
      <c r="H59" s="194" t="s">
        <v>15</v>
      </c>
      <c r="I59" s="528" t="s">
        <v>16</v>
      </c>
      <c r="J59" s="528"/>
      <c r="K59" s="179"/>
      <c r="L59" s="179"/>
      <c r="M59" s="179"/>
      <c r="N59" s="179"/>
      <c r="O59" s="179"/>
      <c r="P59" s="179"/>
      <c r="Q59" s="179"/>
      <c r="R59" s="179"/>
      <c r="S59" s="179"/>
      <c r="T59" s="179"/>
    </row>
    <row r="60" spans="1:20" ht="21" x14ac:dyDescent="0.4">
      <c r="B60" s="191"/>
      <c r="C60" s="194"/>
      <c r="D60" s="191"/>
      <c r="E60" s="191"/>
      <c r="F60" s="191"/>
      <c r="G60" s="191"/>
      <c r="H60" s="179"/>
      <c r="I60" s="179"/>
      <c r="J60" s="179"/>
      <c r="K60" s="179"/>
      <c r="L60" s="179"/>
      <c r="M60" s="179"/>
      <c r="N60" s="179"/>
      <c r="O60" s="179"/>
      <c r="P60" s="179"/>
      <c r="Q60" s="179"/>
      <c r="R60" s="179"/>
      <c r="S60" s="179"/>
      <c r="T60" s="179"/>
    </row>
    <row r="61" spans="1:20" ht="21" x14ac:dyDescent="0.4">
      <c r="B61" s="195" t="s">
        <v>431</v>
      </c>
      <c r="C61" s="195"/>
      <c r="D61" s="191"/>
      <c r="E61" s="191"/>
      <c r="F61" s="191"/>
      <c r="G61" s="191"/>
      <c r="H61" s="179"/>
      <c r="I61" s="179"/>
      <c r="J61" s="179"/>
      <c r="K61" s="179"/>
      <c r="L61" s="179"/>
      <c r="M61" s="179"/>
      <c r="N61" s="179"/>
      <c r="O61" s="179"/>
      <c r="P61" s="179"/>
      <c r="Q61" s="179"/>
      <c r="R61" s="179"/>
      <c r="S61" s="179"/>
      <c r="T61" s="179"/>
    </row>
  </sheetData>
  <mergeCells count="19">
    <mergeCell ref="B52:D52"/>
    <mergeCell ref="C56:D56"/>
    <mergeCell ref="C57:D57"/>
    <mergeCell ref="C58:D58"/>
    <mergeCell ref="C59:D59"/>
    <mergeCell ref="I56:J56"/>
    <mergeCell ref="I57:J57"/>
    <mergeCell ref="I58:J58"/>
    <mergeCell ref="I59:J59"/>
    <mergeCell ref="H5:T5"/>
    <mergeCell ref="F5:F6"/>
    <mergeCell ref="G5:G6"/>
    <mergeCell ref="B2:T2"/>
    <mergeCell ref="B3:T3"/>
    <mergeCell ref="A5:A6"/>
    <mergeCell ref="B5:B6"/>
    <mergeCell ref="C5:C6"/>
    <mergeCell ref="D5:D6"/>
    <mergeCell ref="E5:E6"/>
  </mergeCells>
  <printOptions horizontalCentered="1" verticalCentered="1"/>
  <pageMargins left="0.35433070866141736" right="0.27559055118110237" top="0.27559055118110237" bottom="0.31496062992125984" header="0.31496062992125984" footer="0.31496062992125984"/>
  <pageSetup paperSize="9" scale="45" fitToHeight="0" orientation="landscape" r:id="rId1"/>
  <rowBreaks count="1" manualBreakCount="1">
    <brk id="4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16</vt:i4>
      </vt:variant>
    </vt:vector>
  </HeadingPairs>
  <TitlesOfParts>
    <vt:vector size="25" baseType="lpstr">
      <vt:lpstr>СВОД стр.1_4</vt:lpstr>
      <vt:lpstr>Госзадание</vt:lpstr>
      <vt:lpstr>Иная субсидия</vt:lpstr>
      <vt:lpstr>Внебюджет</vt:lpstr>
      <vt:lpstr>СВОД стр.5_6</vt:lpstr>
      <vt:lpstr>Госзадание 5,6</vt:lpstr>
      <vt:lpstr>Иная 5,6</vt:lpstr>
      <vt:lpstr>Внебюджет 5,6</vt:lpstr>
      <vt:lpstr>Расшифровка</vt:lpstr>
      <vt:lpstr>Внебюджет!Заголовки_для_печати</vt:lpstr>
      <vt:lpstr>'Внебюджет 5,6'!Заголовки_для_печати</vt:lpstr>
      <vt:lpstr>'Госзадание 5,6'!Заголовки_для_печати</vt:lpstr>
      <vt:lpstr>'Иная 5,6'!Заголовки_для_печати</vt:lpstr>
      <vt:lpstr>'Иная субсидия'!Заголовки_для_печати</vt:lpstr>
      <vt:lpstr>'СВОД стр.1_4'!Заголовки_для_печати</vt:lpstr>
      <vt:lpstr>'СВОД стр.5_6'!Заголовки_для_печати</vt:lpstr>
      <vt:lpstr>Внебюджет!Область_печати</vt:lpstr>
      <vt:lpstr>'Внебюджет 5,6'!Область_печати</vt:lpstr>
      <vt:lpstr>Госзадание!Область_печати</vt:lpstr>
      <vt:lpstr>'Госзадание 5,6'!Область_печати</vt:lpstr>
      <vt:lpstr>'Иная 5,6'!Область_печати</vt:lpstr>
      <vt:lpstr>'Иная субсидия'!Область_печати</vt:lpstr>
      <vt:lpstr>Расшифровка!Область_печати</vt:lpstr>
      <vt:lpstr>'СВОД стр.1_4'!Область_печати</vt:lpstr>
      <vt:lpstr>'СВОД стр.5_6'!Область_печати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Бух7</cp:lastModifiedBy>
  <cp:lastPrinted>2021-01-19T04:56:10Z</cp:lastPrinted>
  <dcterms:created xsi:type="dcterms:W3CDTF">2011-01-11T10:25:48Z</dcterms:created>
  <dcterms:modified xsi:type="dcterms:W3CDTF">2021-01-19T04:56:18Z</dcterms:modified>
</cp:coreProperties>
</file>